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8_{5EF05D3E-CBBF-4863-9459-289EAAEE89F5}" xr6:coauthVersionLast="36" xr6:coauthVersionMax="36" xr10:uidLastSave="{00000000-0000-0000-0000-000000000000}"/>
  <bookViews>
    <workbookView xWindow="-120" yWindow="-120" windowWidth="29040" windowHeight="15840" tabRatio="900" xr2:uid="{00000000-000D-0000-FFFF-FFFF00000000}"/>
  </bookViews>
  <sheets>
    <sheet name="備讃瀬戸1上層" sheetId="1" r:id="rId1"/>
    <sheet name="備讃瀬戸1底層" sheetId="2" r:id="rId2"/>
    <sheet name="備讃瀬戸2上層" sheetId="3" r:id="rId3"/>
    <sheet name="備讃瀬戸2中層" sheetId="4" r:id="rId4"/>
    <sheet name="備讃瀬戸2下層" sheetId="5" r:id="rId5"/>
    <sheet name="備讃瀬戸2底層" sheetId="6" r:id="rId6"/>
    <sheet name="備讃瀬戸2全層" sheetId="26" r:id="rId7"/>
    <sheet name="備讃瀬戸3上層" sheetId="7" r:id="rId8"/>
    <sheet name="備讃瀬戸3中層" sheetId="8" r:id="rId9"/>
    <sheet name="備讃瀬戸3下層" sheetId="9" r:id="rId10"/>
    <sheet name="備讃瀬戸3底層" sheetId="10" r:id="rId11"/>
    <sheet name="備讃瀬戸3全層" sheetId="27" r:id="rId12"/>
    <sheet name="備讃瀬戸4上層" sheetId="11" r:id="rId13"/>
    <sheet name="備讃瀬戸4中層" sheetId="12" r:id="rId14"/>
    <sheet name="備讃瀬戸4下層" sheetId="13" r:id="rId15"/>
    <sheet name="備讃瀬戸4全層" sheetId="28" r:id="rId16"/>
    <sheet name="備讃瀬戸12上層" sheetId="14" r:id="rId17"/>
    <sheet name="備讃瀬戸12中層" sheetId="15" r:id="rId18"/>
    <sheet name="備讃瀬戸12下層" sheetId="16" r:id="rId19"/>
    <sheet name="備讃瀬戸12底層" sheetId="17" r:id="rId20"/>
    <sheet name="備讃瀬戸12全層" sheetId="29" r:id="rId21"/>
    <sheet name="燧灘北西部60上層" sheetId="18" r:id="rId22"/>
    <sheet name="燧灘北西部60中層" sheetId="19" r:id="rId23"/>
    <sheet name="燧灘北西部60下層" sheetId="20" r:id="rId24"/>
    <sheet name="燧灘北西部60底層" sheetId="21" r:id="rId25"/>
    <sheet name="燧灘北西部60全層" sheetId="30" r:id="rId26"/>
    <sheet name="燧灘北西部65上層" sheetId="22" r:id="rId27"/>
    <sheet name="燧灘北西部65底層" sheetId="23" r:id="rId28"/>
    <sheet name="備讃瀬戸13上層" sheetId="24" r:id="rId29"/>
    <sheet name="備讃瀬戸13底層" sheetId="25" r:id="rId30"/>
  </sheets>
  <definedNames>
    <definedName name="_xlnm.Print_Titles" localSheetId="18">備讃瀬戸12下層!$1:$11</definedName>
    <definedName name="_xlnm.Print_Titles" localSheetId="16">備讃瀬戸12上層!$1:$11</definedName>
    <definedName name="_xlnm.Print_Titles" localSheetId="20">備讃瀬戸12全層!$1:$11</definedName>
    <definedName name="_xlnm.Print_Titles" localSheetId="17">備讃瀬戸12中層!$1:$11</definedName>
    <definedName name="_xlnm.Print_Titles" localSheetId="19">備讃瀬戸12底層!$1:$11</definedName>
    <definedName name="_xlnm.Print_Titles" localSheetId="0">備讃瀬戸1上層!$1:$11</definedName>
    <definedName name="_xlnm.Print_Titles" localSheetId="1">備讃瀬戸1底層!$1:$11</definedName>
    <definedName name="_xlnm.Print_Titles" localSheetId="4">備讃瀬戸2下層!$1:$11</definedName>
    <definedName name="_xlnm.Print_Titles" localSheetId="2">備讃瀬戸2上層!$1:$11</definedName>
    <definedName name="_xlnm.Print_Titles" localSheetId="6">備讃瀬戸2全層!$1:$11</definedName>
    <definedName name="_xlnm.Print_Titles" localSheetId="3">備讃瀬戸2中層!$1:$11</definedName>
    <definedName name="_xlnm.Print_Titles" localSheetId="5">備讃瀬戸2底層!$1:$11</definedName>
    <definedName name="_xlnm.Print_Titles" localSheetId="9">備讃瀬戸3下層!$1:$11</definedName>
    <definedName name="_xlnm.Print_Titles" localSheetId="7">備讃瀬戸3上層!$1:$11</definedName>
    <definedName name="_xlnm.Print_Titles" localSheetId="11">備讃瀬戸3全層!$1:$11</definedName>
    <definedName name="_xlnm.Print_Titles" localSheetId="8">備讃瀬戸3中層!$1:$11</definedName>
    <definedName name="_xlnm.Print_Titles" localSheetId="10">備讃瀬戸3底層!$1:$11</definedName>
    <definedName name="_xlnm.Print_Titles" localSheetId="14">備讃瀬戸4下層!$1:$11</definedName>
    <definedName name="_xlnm.Print_Titles" localSheetId="12">備讃瀬戸4上層!$1:$11</definedName>
    <definedName name="_xlnm.Print_Titles" localSheetId="15">備讃瀬戸4全層!$1:$11</definedName>
    <definedName name="_xlnm.Print_Titles" localSheetId="13">備讃瀬戸4中層!$1:$11</definedName>
    <definedName name="_xlnm.Print_Titles" localSheetId="23">燧灘北西部60下層!$1:$11</definedName>
    <definedName name="_xlnm.Print_Titles" localSheetId="21">燧灘北西部60上層!$1:$11</definedName>
    <definedName name="_xlnm.Print_Titles" localSheetId="25">燧灘北西部60全層!$1:$11</definedName>
    <definedName name="_xlnm.Print_Titles" localSheetId="22">燧灘北西部60中層!$1:$11</definedName>
    <definedName name="_xlnm.Print_Titles" localSheetId="24">燧灘北西部60底層!$1:$11</definedName>
    <definedName name="_xlnm.Print_Titles" localSheetId="26">燧灘北西部65上層!$1:$11</definedName>
    <definedName name="_xlnm.Print_Titles" localSheetId="27">燧灘北西部65底層!$1:$11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8" i="30" l="1"/>
  <c r="R88" i="30"/>
  <c r="S24" i="30"/>
  <c r="R24" i="30"/>
  <c r="Q24" i="30"/>
  <c r="S23" i="30"/>
  <c r="R23" i="30"/>
  <c r="Q23" i="30"/>
  <c r="S20" i="30"/>
  <c r="R20" i="30"/>
  <c r="Q20" i="30"/>
  <c r="S19" i="30"/>
  <c r="R19" i="30"/>
  <c r="Q19" i="30"/>
  <c r="R17" i="30"/>
  <c r="S88" i="29"/>
  <c r="R88" i="29"/>
  <c r="S24" i="29"/>
  <c r="R24" i="29"/>
  <c r="Q24" i="29"/>
  <c r="S23" i="29"/>
  <c r="R23" i="29"/>
  <c r="Q23" i="29"/>
  <c r="S88" i="28"/>
  <c r="R88" i="28"/>
  <c r="R17" i="28"/>
  <c r="S24" i="28"/>
  <c r="S23" i="28"/>
  <c r="R23" i="28"/>
  <c r="Q23" i="28"/>
  <c r="S88" i="27"/>
  <c r="R88" i="27"/>
  <c r="R17" i="27"/>
  <c r="S24" i="27"/>
  <c r="R24" i="27"/>
  <c r="Q24" i="27"/>
  <c r="S23" i="27"/>
  <c r="R23" i="27"/>
  <c r="Q23" i="27"/>
  <c r="S88" i="26"/>
  <c r="R88" i="26"/>
  <c r="S24" i="26"/>
  <c r="R24" i="26"/>
  <c r="Q24" i="26"/>
  <c r="S23" i="26"/>
  <c r="R23" i="26"/>
  <c r="Q23" i="26"/>
  <c r="Q12" i="16"/>
  <c r="R12" i="16"/>
  <c r="S12" i="16"/>
  <c r="Q17" i="3"/>
  <c r="Q17" i="1"/>
  <c r="R94" i="30"/>
  <c r="R94" i="29"/>
  <c r="R94" i="26"/>
  <c r="S17" i="26"/>
  <c r="R17" i="26"/>
  <c r="Q17" i="26"/>
  <c r="R16" i="18"/>
  <c r="S26" i="30"/>
  <c r="R26" i="30"/>
  <c r="Q26" i="30"/>
  <c r="S26" i="29"/>
  <c r="R26" i="29"/>
  <c r="Q26" i="29"/>
  <c r="S26" i="28"/>
  <c r="R26" i="28"/>
  <c r="Q26" i="28"/>
  <c r="S26" i="27"/>
  <c r="R26" i="27"/>
  <c r="Q26" i="27"/>
  <c r="S26" i="26"/>
  <c r="R26" i="26"/>
  <c r="Q26" i="26"/>
  <c r="J94" i="24"/>
  <c r="R21" i="29" l="1"/>
  <c r="Q21" i="29"/>
  <c r="R17" i="7" l="1"/>
  <c r="Q16" i="27" l="1"/>
  <c r="R17" i="22" l="1"/>
  <c r="S24" i="5" l="1"/>
  <c r="R24" i="5"/>
  <c r="Q24" i="5"/>
  <c r="R94" i="18"/>
  <c r="R94" i="14"/>
  <c r="R94" i="3"/>
  <c r="R94" i="1"/>
  <c r="Q16" i="30" l="1"/>
  <c r="Q13" i="26"/>
  <c r="R21" i="14" l="1"/>
  <c r="Q21" i="14"/>
  <c r="R17" i="18" l="1"/>
  <c r="K93" i="24" l="1"/>
  <c r="J93" i="24"/>
  <c r="I93" i="24"/>
  <c r="K92" i="24"/>
  <c r="J92" i="24"/>
  <c r="I92" i="24"/>
  <c r="K91" i="24"/>
  <c r="J91" i="24"/>
  <c r="I91" i="24"/>
  <c r="K90" i="24"/>
  <c r="J90" i="24"/>
  <c r="I90" i="24"/>
  <c r="K89" i="24"/>
  <c r="J89" i="24"/>
  <c r="I89" i="24"/>
  <c r="K88" i="24"/>
  <c r="J88" i="24"/>
  <c r="S88" i="22"/>
  <c r="R88" i="22"/>
  <c r="Q16" i="16"/>
  <c r="R16" i="16"/>
  <c r="S16" i="16"/>
  <c r="S88" i="14"/>
  <c r="R88" i="14"/>
  <c r="R16" i="14"/>
  <c r="R17" i="11"/>
  <c r="S88" i="11"/>
  <c r="R88" i="11"/>
  <c r="Q16" i="9"/>
  <c r="R16" i="9"/>
  <c r="S16" i="9"/>
  <c r="S88" i="7"/>
  <c r="R88" i="7"/>
  <c r="S26" i="7"/>
  <c r="R26" i="7"/>
  <c r="Q26" i="7"/>
  <c r="Q24" i="7"/>
  <c r="R17" i="3"/>
  <c r="S88" i="3"/>
  <c r="R88" i="3"/>
  <c r="S88" i="1"/>
  <c r="R88" i="1"/>
  <c r="R16" i="27"/>
  <c r="S16" i="27"/>
  <c r="Q19" i="26"/>
  <c r="Q19" i="1"/>
  <c r="R12" i="26"/>
  <c r="S12" i="26"/>
  <c r="Q15" i="19"/>
  <c r="Q23" i="6"/>
  <c r="R17" i="1"/>
  <c r="Q16" i="29"/>
  <c r="Q26" i="14"/>
  <c r="R26" i="14"/>
  <c r="S26" i="14"/>
  <c r="Q13" i="29"/>
  <c r="Q16" i="11"/>
  <c r="Q13" i="11"/>
  <c r="R16" i="30"/>
  <c r="S15" i="30"/>
  <c r="R15" i="30"/>
  <c r="S13" i="30"/>
  <c r="R13" i="30"/>
  <c r="S12" i="30"/>
  <c r="R12" i="30"/>
  <c r="S20" i="29"/>
  <c r="R20" i="29"/>
  <c r="S19" i="29"/>
  <c r="R19" i="29"/>
  <c r="R16" i="29"/>
  <c r="S15" i="29"/>
  <c r="R15" i="29"/>
  <c r="S13" i="29"/>
  <c r="R13" i="29"/>
  <c r="S12" i="29"/>
  <c r="R12" i="29"/>
  <c r="S20" i="28"/>
  <c r="R20" i="28"/>
  <c r="S19" i="28"/>
  <c r="R19" i="28"/>
  <c r="S16" i="28"/>
  <c r="R16" i="28"/>
  <c r="S15" i="28"/>
  <c r="R15" i="28"/>
  <c r="S13" i="28"/>
  <c r="R13" i="28"/>
  <c r="S12" i="28"/>
  <c r="R12" i="28"/>
  <c r="S20" i="27"/>
  <c r="R20" i="27"/>
  <c r="S19" i="27"/>
  <c r="R19" i="27"/>
  <c r="S15" i="27"/>
  <c r="R15" i="27"/>
  <c r="S13" i="27"/>
  <c r="R13" i="27"/>
  <c r="S12" i="27"/>
  <c r="R12" i="27"/>
  <c r="Q15" i="27"/>
  <c r="Q12" i="27"/>
  <c r="S20" i="26"/>
  <c r="R20" i="26"/>
  <c r="S19" i="26"/>
  <c r="R19" i="26"/>
  <c r="S16" i="26"/>
  <c r="R16" i="26"/>
  <c r="S15" i="26"/>
  <c r="R15" i="26"/>
  <c r="S13" i="26"/>
  <c r="R13" i="26"/>
  <c r="Q12" i="26"/>
  <c r="Q16" i="26"/>
  <c r="Q15" i="26"/>
  <c r="J16" i="24"/>
  <c r="S24" i="23"/>
  <c r="R24" i="23"/>
  <c r="Q24" i="23"/>
  <c r="S24" i="22"/>
  <c r="R24" i="22"/>
  <c r="Q24" i="22"/>
  <c r="R16" i="19"/>
  <c r="R88" i="18"/>
  <c r="S88" i="18"/>
  <c r="S16" i="5"/>
  <c r="S12" i="11"/>
  <c r="Q12" i="11"/>
  <c r="Q16" i="3"/>
  <c r="Q24" i="3"/>
  <c r="Q20" i="12"/>
  <c r="Q12" i="5"/>
  <c r="Q16" i="5"/>
  <c r="S12" i="1"/>
  <c r="R12" i="1"/>
  <c r="Q13" i="1"/>
  <c r="Q24" i="14"/>
  <c r="Q19" i="7"/>
  <c r="S13" i="7"/>
  <c r="R13" i="7"/>
  <c r="Q13" i="7"/>
  <c r="R20" i="1"/>
  <c r="S19" i="1"/>
  <c r="Q12" i="1"/>
  <c r="Q12" i="22"/>
  <c r="R12" i="22"/>
  <c r="S12" i="22"/>
  <c r="S13" i="11"/>
  <c r="Q20" i="1"/>
  <c r="S16" i="22"/>
  <c r="S16" i="20"/>
  <c r="R16" i="15"/>
  <c r="S12" i="14"/>
  <c r="R12" i="14"/>
  <c r="Q12" i="14"/>
  <c r="S24" i="13"/>
  <c r="S24" i="12"/>
  <c r="S24" i="11"/>
  <c r="S16" i="8"/>
  <c r="S16" i="7"/>
  <c r="S26" i="1"/>
  <c r="R26" i="1"/>
  <c r="Q26" i="1"/>
  <c r="Q12" i="30"/>
  <c r="Q12" i="29"/>
  <c r="Q16" i="28"/>
  <c r="Q20" i="27"/>
  <c r="Q13" i="27"/>
  <c r="Q12" i="3"/>
  <c r="K24" i="25"/>
  <c r="J24" i="25"/>
  <c r="I24" i="25"/>
  <c r="K23" i="25"/>
  <c r="J23" i="25"/>
  <c r="I23" i="25"/>
  <c r="K26" i="24"/>
  <c r="J26" i="24"/>
  <c r="I26" i="24"/>
  <c r="K24" i="24"/>
  <c r="J24" i="24"/>
  <c r="I24" i="24"/>
  <c r="K20" i="24"/>
  <c r="J20" i="24"/>
  <c r="I20" i="24"/>
  <c r="K19" i="24"/>
  <c r="J19" i="24"/>
  <c r="I19" i="24"/>
  <c r="K15" i="24"/>
  <c r="J15" i="24"/>
  <c r="I15" i="24"/>
  <c r="K13" i="24"/>
  <c r="J13" i="24"/>
  <c r="I13" i="24"/>
  <c r="K12" i="24"/>
  <c r="J12" i="24"/>
  <c r="I12" i="24"/>
  <c r="S23" i="23"/>
  <c r="R23" i="23"/>
  <c r="Q23" i="23"/>
  <c r="Q26" i="22"/>
  <c r="S26" i="22"/>
  <c r="R26" i="22"/>
  <c r="S20" i="22"/>
  <c r="R20" i="22"/>
  <c r="Q20" i="22"/>
  <c r="S19" i="22"/>
  <c r="R19" i="22"/>
  <c r="Q19" i="22"/>
  <c r="R16" i="22"/>
  <c r="Q16" i="22"/>
  <c r="S15" i="22"/>
  <c r="R15" i="22"/>
  <c r="Q15" i="22"/>
  <c r="S13" i="22"/>
  <c r="R13" i="22"/>
  <c r="Q13" i="22"/>
  <c r="S24" i="21"/>
  <c r="R24" i="21"/>
  <c r="Q24" i="21"/>
  <c r="S23" i="21"/>
  <c r="R23" i="21"/>
  <c r="Q23" i="21"/>
  <c r="S24" i="20"/>
  <c r="R24" i="20"/>
  <c r="Q24" i="20"/>
  <c r="R16" i="20"/>
  <c r="Q16" i="20"/>
  <c r="S15" i="20"/>
  <c r="R15" i="20"/>
  <c r="Q15" i="20"/>
  <c r="S12" i="20"/>
  <c r="R12" i="20"/>
  <c r="Q12" i="20"/>
  <c r="S24" i="19"/>
  <c r="R24" i="19"/>
  <c r="Q24" i="19"/>
  <c r="S15" i="19"/>
  <c r="R15" i="19"/>
  <c r="S13" i="19"/>
  <c r="R13" i="19"/>
  <c r="Q13" i="19"/>
  <c r="S12" i="19"/>
  <c r="R12" i="19"/>
  <c r="Q12" i="19"/>
  <c r="S26" i="18"/>
  <c r="R26" i="18"/>
  <c r="Q26" i="18"/>
  <c r="S24" i="18"/>
  <c r="R24" i="18"/>
  <c r="Q24" i="18"/>
  <c r="S20" i="18"/>
  <c r="R20" i="18"/>
  <c r="Q20" i="18"/>
  <c r="S19" i="18"/>
  <c r="R19" i="18"/>
  <c r="Q19" i="18"/>
  <c r="S15" i="18"/>
  <c r="R15" i="18"/>
  <c r="Q15" i="18"/>
  <c r="S13" i="18"/>
  <c r="R13" i="18"/>
  <c r="Q13" i="18"/>
  <c r="S12" i="18"/>
  <c r="R12" i="18"/>
  <c r="Q12" i="18"/>
  <c r="S24" i="17"/>
  <c r="R24" i="17"/>
  <c r="Q24" i="17"/>
  <c r="S23" i="17"/>
  <c r="R23" i="17"/>
  <c r="Q23" i="17"/>
  <c r="S24" i="16"/>
  <c r="R24" i="16"/>
  <c r="Q24" i="16"/>
  <c r="S15" i="16"/>
  <c r="R15" i="16"/>
  <c r="Q15" i="16"/>
  <c r="S24" i="15"/>
  <c r="R24" i="15"/>
  <c r="Q24" i="15"/>
  <c r="S20" i="15"/>
  <c r="R20" i="15"/>
  <c r="Q20" i="15"/>
  <c r="S19" i="15"/>
  <c r="R19" i="15"/>
  <c r="Q19" i="15"/>
  <c r="S15" i="15"/>
  <c r="R15" i="15"/>
  <c r="Q15" i="15"/>
  <c r="S13" i="15"/>
  <c r="R13" i="15"/>
  <c r="Q13" i="15"/>
  <c r="S12" i="15"/>
  <c r="R12" i="15"/>
  <c r="Q12" i="15"/>
  <c r="S24" i="14"/>
  <c r="R24" i="14"/>
  <c r="S20" i="14"/>
  <c r="R20" i="14"/>
  <c r="Q20" i="14"/>
  <c r="S19" i="14"/>
  <c r="R19" i="14"/>
  <c r="Q19" i="14"/>
  <c r="S15" i="14"/>
  <c r="R15" i="14"/>
  <c r="Q15" i="14"/>
  <c r="S13" i="14"/>
  <c r="R13" i="14"/>
  <c r="Q13" i="14"/>
  <c r="S23" i="13"/>
  <c r="R23" i="13"/>
  <c r="Q23" i="13"/>
  <c r="S16" i="13"/>
  <c r="R16" i="13"/>
  <c r="Q16" i="13"/>
  <c r="S15" i="13"/>
  <c r="R15" i="13"/>
  <c r="Q15" i="13"/>
  <c r="S12" i="13"/>
  <c r="R12" i="13"/>
  <c r="Q12" i="13"/>
  <c r="S20" i="12"/>
  <c r="R20" i="12"/>
  <c r="S19" i="12"/>
  <c r="R19" i="12"/>
  <c r="Q19" i="12"/>
  <c r="S16" i="12"/>
  <c r="R16" i="12"/>
  <c r="Q16" i="12"/>
  <c r="S15" i="12"/>
  <c r="R15" i="12"/>
  <c r="Q15" i="12"/>
  <c r="S13" i="12"/>
  <c r="R13" i="12"/>
  <c r="Q13" i="12"/>
  <c r="S12" i="12"/>
  <c r="R12" i="12"/>
  <c r="Q12" i="12"/>
  <c r="S26" i="11"/>
  <c r="R26" i="11"/>
  <c r="Q26" i="11"/>
  <c r="S20" i="11"/>
  <c r="R20" i="11"/>
  <c r="Q20" i="11"/>
  <c r="S19" i="11"/>
  <c r="R19" i="11"/>
  <c r="Q19" i="11"/>
  <c r="S16" i="11"/>
  <c r="R16" i="11"/>
  <c r="S15" i="11"/>
  <c r="R15" i="11"/>
  <c r="Q15" i="11"/>
  <c r="R13" i="11"/>
  <c r="R12" i="11"/>
  <c r="S24" i="10"/>
  <c r="R24" i="10"/>
  <c r="Q24" i="10"/>
  <c r="S23" i="10"/>
  <c r="R23" i="10"/>
  <c r="Q23" i="10"/>
  <c r="S24" i="9"/>
  <c r="R24" i="9"/>
  <c r="Q24" i="9"/>
  <c r="S15" i="9"/>
  <c r="R15" i="9"/>
  <c r="Q15" i="9"/>
  <c r="S12" i="9"/>
  <c r="R12" i="9"/>
  <c r="Q12" i="9"/>
  <c r="S24" i="8"/>
  <c r="R24" i="8"/>
  <c r="Q24" i="8"/>
  <c r="S20" i="8"/>
  <c r="R20" i="8"/>
  <c r="Q20" i="8"/>
  <c r="S19" i="8"/>
  <c r="R19" i="8"/>
  <c r="Q19" i="8"/>
  <c r="R16" i="8"/>
  <c r="Q16" i="8"/>
  <c r="S15" i="8"/>
  <c r="R15" i="8"/>
  <c r="Q15" i="8"/>
  <c r="S13" i="8"/>
  <c r="R13" i="8"/>
  <c r="Q13" i="8"/>
  <c r="S12" i="8"/>
  <c r="R12" i="8"/>
  <c r="Q12" i="8"/>
  <c r="S24" i="7"/>
  <c r="R24" i="7"/>
  <c r="S20" i="7"/>
  <c r="R20" i="7"/>
  <c r="Q20" i="7"/>
  <c r="S19" i="7"/>
  <c r="R19" i="7"/>
  <c r="R16" i="7"/>
  <c r="Q16" i="7"/>
  <c r="S15" i="7"/>
  <c r="R15" i="7"/>
  <c r="Q15" i="7"/>
  <c r="S12" i="7"/>
  <c r="R12" i="7"/>
  <c r="Q12" i="7"/>
  <c r="S24" i="6"/>
  <c r="R24" i="6"/>
  <c r="Q24" i="6"/>
  <c r="S23" i="6"/>
  <c r="R23" i="6"/>
  <c r="S20" i="5"/>
  <c r="R20" i="5"/>
  <c r="Q20" i="5"/>
  <c r="S19" i="5"/>
  <c r="R19" i="5"/>
  <c r="Q19" i="5"/>
  <c r="R16" i="5"/>
  <c r="S15" i="5"/>
  <c r="R15" i="5"/>
  <c r="Q15" i="5"/>
  <c r="S12" i="5"/>
  <c r="R12" i="5"/>
  <c r="S24" i="4"/>
  <c r="R24" i="4"/>
  <c r="Q24" i="4"/>
  <c r="S20" i="4"/>
  <c r="R20" i="4"/>
  <c r="Q20" i="4"/>
  <c r="S19" i="4"/>
  <c r="R19" i="4"/>
  <c r="Q19" i="4"/>
  <c r="S16" i="4"/>
  <c r="R16" i="4"/>
  <c r="Q16" i="4"/>
  <c r="S15" i="4"/>
  <c r="R15" i="4"/>
  <c r="Q15" i="4"/>
  <c r="S13" i="4"/>
  <c r="R13" i="4"/>
  <c r="Q13" i="4"/>
  <c r="S12" i="4"/>
  <c r="R12" i="4"/>
  <c r="Q12" i="4"/>
  <c r="S26" i="3"/>
  <c r="R26" i="3"/>
  <c r="Q26" i="3"/>
  <c r="S24" i="3"/>
  <c r="R24" i="3"/>
  <c r="S20" i="3"/>
  <c r="R20" i="3"/>
  <c r="Q20" i="3"/>
  <c r="S19" i="3"/>
  <c r="R19" i="3"/>
  <c r="Q19" i="3"/>
  <c r="S16" i="3"/>
  <c r="R16" i="3"/>
  <c r="S15" i="3"/>
  <c r="R15" i="3"/>
  <c r="Q15" i="3"/>
  <c r="S13" i="3"/>
  <c r="R13" i="3"/>
  <c r="Q13" i="3"/>
  <c r="S12" i="3"/>
  <c r="R12" i="3"/>
  <c r="S24" i="2"/>
  <c r="R24" i="2"/>
  <c r="Q24" i="2"/>
  <c r="S23" i="2"/>
  <c r="R23" i="2"/>
  <c r="Q23" i="2"/>
  <c r="S24" i="1"/>
  <c r="R24" i="1"/>
  <c r="Q24" i="1"/>
  <c r="S20" i="1"/>
  <c r="R19" i="1"/>
  <c r="S17" i="1"/>
  <c r="S16" i="1"/>
  <c r="R16" i="1"/>
  <c r="Q16" i="1"/>
  <c r="S15" i="1"/>
  <c r="R15" i="1"/>
  <c r="Q15" i="1"/>
  <c r="S13" i="1"/>
  <c r="R13" i="1"/>
  <c r="Q13" i="30"/>
  <c r="Q15" i="30"/>
  <c r="Q19" i="29"/>
  <c r="Q15" i="28"/>
  <c r="Q19" i="27"/>
  <c r="Q20" i="26"/>
  <c r="Q20" i="29"/>
  <c r="Q15" i="29"/>
  <c r="Q12" i="28"/>
  <c r="Q20" i="28"/>
  <c r="Q19" i="28"/>
  <c r="Q13" i="28"/>
</calcChain>
</file>

<file path=xl/sharedStrings.xml><?xml version="1.0" encoding="utf-8"?>
<sst xmlns="http://schemas.openxmlformats.org/spreadsheetml/2006/main" count="10951" uniqueCount="530">
  <si>
    <t>水系</t>
  </si>
  <si>
    <t>備讃瀬戸</t>
    <rPh sb="0" eb="2">
      <t>ビサン</t>
    </rPh>
    <rPh sb="2" eb="4">
      <t>セト</t>
    </rPh>
    <phoneticPr fontId="8"/>
  </si>
  <si>
    <t>測定地点名</t>
  </si>
  <si>
    <t>採取年月日</t>
  </si>
  <si>
    <t>平均</t>
    <rPh sb="0" eb="2">
      <t>ヘイキン</t>
    </rPh>
    <phoneticPr fontId="4"/>
  </si>
  <si>
    <t>最大</t>
    <rPh sb="0" eb="2">
      <t>サイダイ</t>
    </rPh>
    <phoneticPr fontId="4"/>
  </si>
  <si>
    <t>最小</t>
    <rPh sb="0" eb="2">
      <t>サイショウ</t>
    </rPh>
    <phoneticPr fontId="4"/>
  </si>
  <si>
    <t>気温</t>
  </si>
  <si>
    <t>℃</t>
    <phoneticPr fontId="8"/>
  </si>
  <si>
    <t>水温</t>
  </si>
  <si>
    <t>透視度</t>
  </si>
  <si>
    <t>㎝</t>
    <rPh sb="0" eb="1">
      <t>センチ</t>
    </rPh>
    <phoneticPr fontId="8"/>
  </si>
  <si>
    <t>測定項目</t>
  </si>
  <si>
    <t>p　H</t>
  </si>
  <si>
    <t>D　O</t>
  </si>
  <si>
    <t>㎎/L</t>
    <rPh sb="0" eb="1">
      <t>グラム</t>
    </rPh>
    <phoneticPr fontId="8"/>
  </si>
  <si>
    <t>B　O　D</t>
  </si>
  <si>
    <t>C　O　D　</t>
  </si>
  <si>
    <t>S　S</t>
  </si>
  <si>
    <t>n-ヘキサン抽出物質</t>
  </si>
  <si>
    <t>全窒素</t>
  </si>
  <si>
    <t>全燐</t>
  </si>
  <si>
    <t>全亜鉛</t>
    <rPh sb="0" eb="1">
      <t>ゼン</t>
    </rPh>
    <rPh sb="1" eb="3">
      <t>アエン</t>
    </rPh>
    <phoneticPr fontId="4"/>
  </si>
  <si>
    <t>ノニルフェノール</t>
    <phoneticPr fontId="4"/>
  </si>
  <si>
    <t>透明度</t>
    <rPh sb="0" eb="1">
      <t>トオル</t>
    </rPh>
    <rPh sb="1" eb="2">
      <t>メイ</t>
    </rPh>
    <rPh sb="2" eb="3">
      <t>ド</t>
    </rPh>
    <phoneticPr fontId="4"/>
  </si>
  <si>
    <t>m</t>
    <phoneticPr fontId="8"/>
  </si>
  <si>
    <t>大腸菌数</t>
    <phoneticPr fontId="4"/>
  </si>
  <si>
    <t>T　O　C</t>
    <phoneticPr fontId="4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</si>
  <si>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</si>
  <si>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</si>
  <si>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</si>
  <si>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</si>
  <si>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</si>
  <si>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</si>
  <si>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</si>
  <si>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　C　B</t>
  </si>
  <si>
    <t>ジクロロメタン</t>
  </si>
  <si>
    <t>四塩化炭素</t>
  </si>
  <si>
    <t>1,2-ジクロロエタン</t>
  </si>
  <si>
    <t>1,1-ジクロロエチレン</t>
  </si>
  <si>
    <t>ｼｽ-1,2-ｼﾞｸﾛﾛｴﾁﾚﾝ</t>
  </si>
  <si>
    <t>1,1,1-ﾄﾘｸﾛﾛｴﾀﾝ</t>
  </si>
  <si>
    <t>1,1,2-ﾄﾘｸﾛﾛｴﾀﾝ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</si>
  <si>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</si>
  <si>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</si>
  <si>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</si>
  <si>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</si>
  <si>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</si>
  <si>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</si>
  <si>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</si>
  <si>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</si>
  <si>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</si>
  <si>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</si>
  <si>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</si>
  <si>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</si>
  <si>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フェノール類</t>
  </si>
  <si>
    <t>銅</t>
  </si>
  <si>
    <t>亜鉛</t>
  </si>
  <si>
    <t>鉄_溶解性</t>
  </si>
  <si>
    <t>マンガン_溶解性</t>
  </si>
  <si>
    <t>クロム</t>
  </si>
  <si>
    <t>クロロホルム</t>
  </si>
  <si>
    <t>トランス-1,2-ジクロロエチレン</t>
  </si>
  <si>
    <t>1,2-ジクロロプロパン</t>
  </si>
  <si>
    <t>p-ジクロロベンゼン</t>
  </si>
  <si>
    <t>イソキサチオン</t>
  </si>
  <si>
    <t>ダイアジノン</t>
  </si>
  <si>
    <t>フェニトロチオン</t>
  </si>
  <si>
    <t>イソプロチオラン</t>
  </si>
  <si>
    <t>オキシン銅</t>
  </si>
  <si>
    <t>クロロタロニル</t>
  </si>
  <si>
    <t>プロピザミド</t>
  </si>
  <si>
    <t>EPN</t>
  </si>
  <si>
    <t>ジクロルボス</t>
  </si>
  <si>
    <t>フェノブカルブ</t>
  </si>
  <si>
    <t>イプロベンホス</t>
  </si>
  <si>
    <t>クロルニトロフェン</t>
  </si>
  <si>
    <t>トルエン</t>
  </si>
  <si>
    <t>キシレン</t>
  </si>
  <si>
    <t>フタル酸ジエチルヘキシル</t>
  </si>
  <si>
    <t>ニッケル</t>
  </si>
  <si>
    <t>モリブデン</t>
  </si>
  <si>
    <t>アンチモン</t>
  </si>
  <si>
    <t>クロロエチレン</t>
    <phoneticPr fontId="4"/>
  </si>
  <si>
    <t>エピクロロヒドリン</t>
  </si>
  <si>
    <t>全マンガン</t>
  </si>
  <si>
    <t>ウラン</t>
  </si>
  <si>
    <t>フェノール</t>
  </si>
  <si>
    <t>ホルムアルデヒド</t>
  </si>
  <si>
    <t>塩素イオン</t>
  </si>
  <si>
    <t>アンモニア態窒素</t>
  </si>
  <si>
    <t>亜硝酸性窒素</t>
  </si>
  <si>
    <t>硝酸性窒素</t>
  </si>
  <si>
    <t>有機態窒素</t>
  </si>
  <si>
    <t>燐酸態燐</t>
  </si>
  <si>
    <t>クロロフィルa</t>
  </si>
  <si>
    <r>
      <t>㎎/ｍ</t>
    </r>
    <r>
      <rPr>
        <vertAlign val="superscript"/>
        <sz val="8"/>
        <rFont val="細明朝体"/>
        <family val="3"/>
        <charset val="128"/>
      </rPr>
      <t>３</t>
    </r>
    <rPh sb="0" eb="1">
      <t>グラム</t>
    </rPh>
    <phoneticPr fontId="8"/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</si>
  <si>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</si>
  <si>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</si>
  <si>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</si>
  <si>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</si>
  <si>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</si>
  <si>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>ふん便性大腸菌群数</t>
  </si>
  <si>
    <t>個/100mL</t>
    <rPh sb="0" eb="1">
      <t>コ</t>
    </rPh>
    <phoneticPr fontId="8"/>
  </si>
  <si>
    <t>濁度</t>
  </si>
  <si>
    <t>度</t>
    <rPh sb="0" eb="1">
      <t>℃</t>
    </rPh>
    <phoneticPr fontId="8"/>
  </si>
  <si>
    <t>メチレンブルー活性物質</t>
    <phoneticPr fontId="4"/>
  </si>
  <si>
    <t>㎎/ｌ</t>
    <rPh sb="0" eb="1">
      <t>グラム</t>
    </rPh>
    <rPh sb="2" eb="3">
      <t>リットル</t>
    </rPh>
    <phoneticPr fontId="8"/>
  </si>
  <si>
    <t>電気伝導度</t>
  </si>
  <si>
    <r>
      <t>μ</t>
    </r>
    <r>
      <rPr>
        <sz val="10"/>
        <rFont val="Arial"/>
        <family val="2"/>
      </rPr>
      <t>S</t>
    </r>
    <r>
      <rPr>
        <sz val="10"/>
        <rFont val="細明朝体"/>
        <family val="3"/>
        <charset val="128"/>
      </rPr>
      <t>/㎝</t>
    </r>
    <rPh sb="3" eb="4">
      <t>センチ</t>
    </rPh>
    <phoneticPr fontId="8"/>
  </si>
  <si>
    <t>直鎖アルキルベンゼンスルホン酸及びその塩</t>
  </si>
  <si>
    <t>4-t-オクチルフェノール</t>
  </si>
  <si>
    <t>アニリン</t>
  </si>
  <si>
    <t>2,4-ジクロロフェノール</t>
  </si>
  <si>
    <t>ビスフェノールＡ</t>
  </si>
  <si>
    <t>特記事項</t>
  </si>
  <si>
    <t>備讃瀬戸1底層</t>
    <phoneticPr fontId="8"/>
  </si>
  <si>
    <t>公共用水水質結果一覧表（備讃瀬戸1底層）</t>
    <phoneticPr fontId="4"/>
  </si>
  <si>
    <t>備讃瀬戸1上層</t>
    <phoneticPr fontId="8"/>
  </si>
  <si>
    <t>公共用水水質結果一覧表（備讃瀬戸1上層）</t>
    <phoneticPr fontId="4"/>
  </si>
  <si>
    <t>公共用水水質結果一覧表（備讃瀬戸2上層）</t>
    <phoneticPr fontId="4"/>
  </si>
  <si>
    <t>備讃瀬戸2上層</t>
    <phoneticPr fontId="8"/>
  </si>
  <si>
    <t>公共用水水質結果一覧表（備讃瀬戸2中層）</t>
    <phoneticPr fontId="4"/>
  </si>
  <si>
    <t>備讃瀬戸2中層</t>
    <rPh sb="5" eb="6">
      <t>ナカ</t>
    </rPh>
    <phoneticPr fontId="8"/>
  </si>
  <si>
    <t>公共用水水質結果一覧表（備讃瀬戸2下層）</t>
    <phoneticPr fontId="4"/>
  </si>
  <si>
    <t>備讃瀬戸2下層</t>
    <rPh sb="5" eb="6">
      <t>シタ</t>
    </rPh>
    <phoneticPr fontId="8"/>
  </si>
  <si>
    <t>備讃瀬戸2底層</t>
    <phoneticPr fontId="8"/>
  </si>
  <si>
    <t>公共用水水質結果一覧表（備讃瀬戸2底層）</t>
    <phoneticPr fontId="4"/>
  </si>
  <si>
    <t>公共用水水質結果一覧表（備讃瀬戸3上層）</t>
    <phoneticPr fontId="4"/>
  </si>
  <si>
    <t>備讃瀬戸3上層</t>
    <phoneticPr fontId="8"/>
  </si>
  <si>
    <t>公共用水水質結果一覧表（備讃瀬戸3中層）</t>
    <phoneticPr fontId="4"/>
  </si>
  <si>
    <t>備讃瀬戸3中層</t>
    <rPh sb="5" eb="6">
      <t>ナカ</t>
    </rPh>
    <phoneticPr fontId="8"/>
  </si>
  <si>
    <t>公共用水水質結果一覧表（備讃瀬戸3下層）</t>
    <phoneticPr fontId="4"/>
  </si>
  <si>
    <t>備讃瀬戸3下層</t>
    <rPh sb="5" eb="6">
      <t>シタ</t>
    </rPh>
    <phoneticPr fontId="8"/>
  </si>
  <si>
    <t>備讃瀬戸3底層</t>
    <phoneticPr fontId="8"/>
  </si>
  <si>
    <t>公共用水水質結果一覧表（備讃瀬戸3底層）</t>
    <phoneticPr fontId="4"/>
  </si>
  <si>
    <t>公共用水水質結果一覧表（備讃瀬戸4上層）</t>
    <phoneticPr fontId="4"/>
  </si>
  <si>
    <t>備讃瀬戸4上層</t>
    <phoneticPr fontId="8"/>
  </si>
  <si>
    <t>公共用水水質結果一覧表（備讃瀬戸4中層）</t>
    <phoneticPr fontId="4"/>
  </si>
  <si>
    <t>備讃瀬戸4中層</t>
    <rPh sb="5" eb="6">
      <t>ナカ</t>
    </rPh>
    <phoneticPr fontId="8"/>
  </si>
  <si>
    <t>公共用水水質結果一覧表（備讃瀬戸4下層）</t>
    <phoneticPr fontId="4"/>
  </si>
  <si>
    <t>備讃瀬戸4下層</t>
    <rPh sb="5" eb="6">
      <t>シタ</t>
    </rPh>
    <phoneticPr fontId="8"/>
  </si>
  <si>
    <t>底層溶存酸素量</t>
    <rPh sb="0" eb="2">
      <t>テイソウ</t>
    </rPh>
    <rPh sb="2" eb="6">
      <t>ヨウゾンサンソ</t>
    </rPh>
    <rPh sb="6" eb="7">
      <t>リョウ</t>
    </rPh>
    <phoneticPr fontId="4"/>
  </si>
  <si>
    <t>直鎖アルキルベンゼンスルホン酸及びその塩</t>
    <phoneticPr fontId="4"/>
  </si>
  <si>
    <t>備讃瀬戸12上層</t>
    <phoneticPr fontId="8"/>
  </si>
  <si>
    <t>公共用水水質結果一覧表（備讃瀬戸12上層）</t>
    <phoneticPr fontId="4"/>
  </si>
  <si>
    <t>備讃瀬戸12中層</t>
    <rPh sb="6" eb="7">
      <t>ナカ</t>
    </rPh>
    <phoneticPr fontId="8"/>
  </si>
  <si>
    <t>公共用水水質結果一覧表（備讃瀬戸12中層）</t>
    <phoneticPr fontId="4"/>
  </si>
  <si>
    <t>備讃瀬戸12下層</t>
    <rPh sb="6" eb="7">
      <t>シタ</t>
    </rPh>
    <phoneticPr fontId="8"/>
  </si>
  <si>
    <t>公共用水水質結果一覧表（備讃瀬戸12下層）</t>
    <phoneticPr fontId="4"/>
  </si>
  <si>
    <t>備讃瀬戸12底層</t>
    <phoneticPr fontId="8"/>
  </si>
  <si>
    <t>公共用水水質結果一覧表（備讃瀬戸12底層）</t>
    <phoneticPr fontId="4"/>
  </si>
  <si>
    <t>燧灘北西部60上層</t>
    <phoneticPr fontId="8"/>
  </si>
  <si>
    <t>燧灘北西部</t>
    <rPh sb="0" eb="2">
      <t>ヒウチナダ</t>
    </rPh>
    <rPh sb="2" eb="5">
      <t>ホクセイブ</t>
    </rPh>
    <phoneticPr fontId="8"/>
  </si>
  <si>
    <t>公共用水水質結果一覧表（燧灘北西部60上層）</t>
    <phoneticPr fontId="4"/>
  </si>
  <si>
    <t>燧灘北西部60中層</t>
    <rPh sb="7" eb="8">
      <t>ナカ</t>
    </rPh>
    <phoneticPr fontId="8"/>
  </si>
  <si>
    <t>公共用水水質結果一覧表（燧灘北西部60中層）</t>
    <phoneticPr fontId="4"/>
  </si>
  <si>
    <t>燧灘北西部60下層</t>
    <rPh sb="7" eb="8">
      <t>シタ</t>
    </rPh>
    <phoneticPr fontId="8"/>
  </si>
  <si>
    <t>公共用水水質結果一覧表（燧灘北西部60下層）</t>
    <phoneticPr fontId="4"/>
  </si>
  <si>
    <t>燧灘北西部60底層</t>
    <phoneticPr fontId="8"/>
  </si>
  <si>
    <t>公共用水水質結果一覧表（燧灘北西部60底層）</t>
    <phoneticPr fontId="4"/>
  </si>
  <si>
    <t>燧灘北西部65上層</t>
    <phoneticPr fontId="8"/>
  </si>
  <si>
    <t>公共用水水質結果一覧表（燧灘北西部65上層）</t>
    <phoneticPr fontId="4"/>
  </si>
  <si>
    <t>燧灘北西部65底層</t>
    <phoneticPr fontId="8"/>
  </si>
  <si>
    <t>公共用水水質結果一覧表（燧灘北西部65底層）</t>
    <phoneticPr fontId="4"/>
  </si>
  <si>
    <t>最小</t>
    <rPh sb="0" eb="2">
      <t>サイショウ</t>
    </rPh>
    <phoneticPr fontId="3"/>
  </si>
  <si>
    <t>最大</t>
    <rPh sb="0" eb="2">
      <t>サイダイ</t>
    </rPh>
    <phoneticPr fontId="3"/>
  </si>
  <si>
    <t>平均</t>
    <rPh sb="0" eb="2">
      <t>ヘイキン</t>
    </rPh>
    <phoneticPr fontId="3"/>
  </si>
  <si>
    <t>備讃瀬戸13上層</t>
    <phoneticPr fontId="3"/>
  </si>
  <si>
    <t>備讃瀬戸</t>
    <phoneticPr fontId="3"/>
  </si>
  <si>
    <t>備讃瀬戸13底層</t>
    <phoneticPr fontId="3"/>
  </si>
  <si>
    <t>&lt;1</t>
    <phoneticPr fontId="3"/>
  </si>
  <si>
    <t>&lt;0.0006</t>
    <phoneticPr fontId="3"/>
  </si>
  <si>
    <t>&lt;0.5</t>
  </si>
  <si>
    <t>&lt;0.00006</t>
  </si>
  <si>
    <t>&lt;0.0006</t>
  </si>
  <si>
    <t>公共用水水質結果一覧表（備讃瀬戸13上層）</t>
    <phoneticPr fontId="4"/>
  </si>
  <si>
    <t>公共用水水質結果一覧表（備讃瀬戸13底層）</t>
    <phoneticPr fontId="4"/>
  </si>
  <si>
    <t>測定地点番号</t>
    <rPh sb="0" eb="2">
      <t>ソクテイ</t>
    </rPh>
    <rPh sb="2" eb="4">
      <t>チテン</t>
    </rPh>
    <rPh sb="4" eb="6">
      <t>バンゴウ</t>
    </rPh>
    <phoneticPr fontId="3"/>
  </si>
  <si>
    <t>環境基準類型</t>
    <rPh sb="0" eb="4">
      <t>カンキョウキジュン</t>
    </rPh>
    <rPh sb="4" eb="6">
      <t>ルイケイ</t>
    </rPh>
    <phoneticPr fontId="3"/>
  </si>
  <si>
    <t>生活環境項目</t>
    <rPh sb="0" eb="2">
      <t>セイカツ</t>
    </rPh>
    <rPh sb="2" eb="4">
      <t>カンキョウ</t>
    </rPh>
    <rPh sb="4" eb="6">
      <t>コウモク</t>
    </rPh>
    <phoneticPr fontId="4"/>
  </si>
  <si>
    <t>要測定指標</t>
    <rPh sb="0" eb="1">
      <t>ヨウ</t>
    </rPh>
    <rPh sb="1" eb="3">
      <t>ソクテイ</t>
    </rPh>
    <rPh sb="3" eb="5">
      <t>シヒョウ</t>
    </rPh>
    <phoneticPr fontId="4"/>
  </si>
  <si>
    <t>補足測定項目</t>
    <rPh sb="0" eb="2">
      <t>ホソク</t>
    </rPh>
    <rPh sb="2" eb="4">
      <t>ソクテイ</t>
    </rPh>
    <rPh sb="4" eb="6">
      <t>コウモク</t>
    </rPh>
    <phoneticPr fontId="4"/>
  </si>
  <si>
    <t>健康項目</t>
    <rPh sb="0" eb="2">
      <t>ケンコウ</t>
    </rPh>
    <rPh sb="2" eb="4">
      <t>コウモク</t>
    </rPh>
    <phoneticPr fontId="4"/>
  </si>
  <si>
    <t>特殊項目</t>
    <rPh sb="0" eb="2">
      <t>トクシュ</t>
    </rPh>
    <rPh sb="2" eb="4">
      <t>コウモク</t>
    </rPh>
    <phoneticPr fontId="4"/>
  </si>
  <si>
    <t>要監視項目</t>
    <rPh sb="0" eb="1">
      <t>ヨウ</t>
    </rPh>
    <rPh sb="1" eb="3">
      <t>カンシ</t>
    </rPh>
    <rPh sb="3" eb="5">
      <t>コウモク</t>
    </rPh>
    <phoneticPr fontId="4"/>
  </si>
  <si>
    <t>その他の項目</t>
    <rPh sb="2" eb="3">
      <t>タ</t>
    </rPh>
    <rPh sb="4" eb="6">
      <t>コウモク</t>
    </rPh>
    <phoneticPr fontId="4"/>
  </si>
  <si>
    <t>環境基準
または
指針値</t>
    <rPh sb="0" eb="2">
      <t>カンキョウ</t>
    </rPh>
    <rPh sb="2" eb="4">
      <t>キジュン</t>
    </rPh>
    <rPh sb="9" eb="12">
      <t>シシンチ</t>
    </rPh>
    <phoneticPr fontId="4"/>
  </si>
  <si>
    <t>5 以上</t>
    <rPh sb="2" eb="4">
      <t>イジョウ</t>
    </rPh>
    <phoneticPr fontId="4"/>
  </si>
  <si>
    <t>――</t>
    <phoneticPr fontId="4"/>
  </si>
  <si>
    <t>0.003 以下</t>
    <phoneticPr fontId="4"/>
  </si>
  <si>
    <t>検出されないこと</t>
    <rPh sb="0" eb="2">
      <t>ケンシュツ</t>
    </rPh>
    <phoneticPr fontId="4"/>
  </si>
  <si>
    <t>0.01 以下</t>
    <phoneticPr fontId="4"/>
  </si>
  <si>
    <t>0.05 以下</t>
    <phoneticPr fontId="4"/>
  </si>
  <si>
    <t>0.0005 以下</t>
    <phoneticPr fontId="4"/>
  </si>
  <si>
    <t>0.02 以下</t>
    <phoneticPr fontId="4"/>
  </si>
  <si>
    <t>0.002 以下</t>
    <phoneticPr fontId="4"/>
  </si>
  <si>
    <t>0.004 以下</t>
    <phoneticPr fontId="4"/>
  </si>
  <si>
    <t>0.1 以下</t>
    <phoneticPr fontId="4"/>
  </si>
  <si>
    <t>0.04 以下</t>
    <phoneticPr fontId="4"/>
  </si>
  <si>
    <t>1 以下</t>
    <phoneticPr fontId="4"/>
  </si>
  <si>
    <t>0.006 以下</t>
    <phoneticPr fontId="4"/>
  </si>
  <si>
    <t>0.003 以下</t>
    <phoneticPr fontId="4"/>
  </si>
  <si>
    <t>10 以下</t>
    <phoneticPr fontId="4"/>
  </si>
  <si>
    <t>0.8 以下</t>
    <phoneticPr fontId="4"/>
  </si>
  <si>
    <t>――</t>
    <phoneticPr fontId="4"/>
  </si>
  <si>
    <t>0.06 以下</t>
    <phoneticPr fontId="4"/>
  </si>
  <si>
    <t>0.2 以下</t>
    <phoneticPr fontId="4"/>
  </si>
  <si>
    <t>0.008 以下</t>
    <phoneticPr fontId="4"/>
  </si>
  <si>
    <t>0.005 以下</t>
    <phoneticPr fontId="4"/>
  </si>
  <si>
    <t>0.03 以下</t>
    <phoneticPr fontId="4"/>
  </si>
  <si>
    <t>0.6 以下</t>
    <phoneticPr fontId="4"/>
  </si>
  <si>
    <t>0.4 以下</t>
    <phoneticPr fontId="4"/>
  </si>
  <si>
    <t>0.07 以下</t>
    <phoneticPr fontId="4"/>
  </si>
  <si>
    <t>0.0004 以下</t>
    <phoneticPr fontId="4"/>
  </si>
  <si>
    <t>――</t>
    <phoneticPr fontId="4"/>
  </si>
  <si>
    <t>0.003 以下</t>
    <phoneticPr fontId="4"/>
  </si>
  <si>
    <t>――</t>
    <phoneticPr fontId="4"/>
  </si>
  <si>
    <t>0.003 以下</t>
    <phoneticPr fontId="4"/>
  </si>
  <si>
    <t>――</t>
    <phoneticPr fontId="4"/>
  </si>
  <si>
    <t>0.003 以下</t>
    <phoneticPr fontId="4"/>
  </si>
  <si>
    <t>――</t>
    <phoneticPr fontId="4"/>
  </si>
  <si>
    <t>0.003 以下</t>
    <phoneticPr fontId="4"/>
  </si>
  <si>
    <t>――</t>
    <phoneticPr fontId="4"/>
  </si>
  <si>
    <t>0.003 以下</t>
    <phoneticPr fontId="4"/>
  </si>
  <si>
    <t>――</t>
    <phoneticPr fontId="4"/>
  </si>
  <si>
    <t>0.003 以下</t>
    <phoneticPr fontId="4"/>
  </si>
  <si>
    <t>――</t>
    <phoneticPr fontId="4"/>
  </si>
  <si>
    <t>0.003 以下</t>
    <phoneticPr fontId="4"/>
  </si>
  <si>
    <t>海域BⅣ、生物Ａ</t>
    <rPh sb="0" eb="2">
      <t>カイイキ</t>
    </rPh>
    <rPh sb="5" eb="7">
      <t>セイブツ</t>
    </rPh>
    <phoneticPr fontId="3"/>
  </si>
  <si>
    <t>7.8～8.3</t>
    <phoneticPr fontId="4"/>
  </si>
  <si>
    <t>7.8～8.3</t>
    <phoneticPr fontId="4"/>
  </si>
  <si>
    <t>3 以下</t>
    <phoneticPr fontId="4"/>
  </si>
  <si>
    <t>3 以下</t>
    <phoneticPr fontId="4"/>
  </si>
  <si>
    <t>検出されないこと</t>
    <phoneticPr fontId="4"/>
  </si>
  <si>
    <t>検出されないこと</t>
    <phoneticPr fontId="4"/>
  </si>
  <si>
    <t>1 以下</t>
    <phoneticPr fontId="4"/>
  </si>
  <si>
    <t>1 以下</t>
    <phoneticPr fontId="4"/>
  </si>
  <si>
    <t>――</t>
    <phoneticPr fontId="4"/>
  </si>
  <si>
    <t>0.09 以下</t>
    <phoneticPr fontId="4"/>
  </si>
  <si>
    <t>0.09 以下</t>
    <phoneticPr fontId="4"/>
  </si>
  <si>
    <t>0.02 以下</t>
    <phoneticPr fontId="4"/>
  </si>
  <si>
    <t>0.001 以下</t>
    <phoneticPr fontId="4"/>
  </si>
  <si>
    <t>0.01 以下</t>
    <phoneticPr fontId="3"/>
  </si>
  <si>
    <t>生活環境項目</t>
    <phoneticPr fontId="3"/>
  </si>
  <si>
    <t>――</t>
    <phoneticPr fontId="3"/>
  </si>
  <si>
    <t>海域AⅡ、生物Ａ</t>
    <rPh sb="0" eb="2">
      <t>カイイキ</t>
    </rPh>
    <rPh sb="5" eb="7">
      <t>セイブツ</t>
    </rPh>
    <phoneticPr fontId="3"/>
  </si>
  <si>
    <t>2 以下</t>
    <phoneticPr fontId="4"/>
  </si>
  <si>
    <t>7.5 以上</t>
    <rPh sb="4" eb="6">
      <t>イジョウ</t>
    </rPh>
    <phoneticPr fontId="4"/>
  </si>
  <si>
    <t>2 以下</t>
    <phoneticPr fontId="4"/>
  </si>
  <si>
    <t>0.3 以下</t>
    <phoneticPr fontId="4"/>
  </si>
  <si>
    <t>0.3 以下</t>
    <phoneticPr fontId="4"/>
  </si>
  <si>
    <t>0.03 以下</t>
    <phoneticPr fontId="4"/>
  </si>
  <si>
    <t>海域AⅡ、生物特Ａ</t>
    <rPh sb="0" eb="2">
      <t>カイイキ</t>
    </rPh>
    <rPh sb="5" eb="7">
      <t>セイブツ</t>
    </rPh>
    <rPh sb="7" eb="8">
      <t>トク</t>
    </rPh>
    <phoneticPr fontId="3"/>
  </si>
  <si>
    <t>0.01 以下</t>
    <phoneticPr fontId="4"/>
  </si>
  <si>
    <t>0.0007 以下</t>
    <phoneticPr fontId="4"/>
  </si>
  <si>
    <t>0.0007 以下</t>
    <phoneticPr fontId="4"/>
  </si>
  <si>
    <t>0.006 以下</t>
    <phoneticPr fontId="3"/>
  </si>
  <si>
    <t>0.006 以下</t>
    <phoneticPr fontId="3"/>
  </si>
  <si>
    <t>海域ＡⅡ、生物Ａ</t>
    <rPh sb="0" eb="2">
      <t>カイイキ</t>
    </rPh>
    <rPh sb="5" eb="7">
      <t>セイブツ</t>
    </rPh>
    <phoneticPr fontId="3"/>
  </si>
  <si>
    <t>海域ＡⅡ</t>
    <rPh sb="0" eb="2">
      <t>カイイキ</t>
    </rPh>
    <phoneticPr fontId="3"/>
  </si>
  <si>
    <t>――</t>
    <phoneticPr fontId="4"/>
  </si>
  <si>
    <t>――</t>
    <phoneticPr fontId="3"/>
  </si>
  <si>
    <t>7.5 以上</t>
    <phoneticPr fontId="3"/>
  </si>
  <si>
    <t>7.5 以上</t>
    <phoneticPr fontId="3"/>
  </si>
  <si>
    <t>要監視項目</t>
    <phoneticPr fontId="3"/>
  </si>
  <si>
    <t>0.0004 以下</t>
    <phoneticPr fontId="3"/>
  </si>
  <si>
    <t>0.1 以下</t>
    <phoneticPr fontId="3"/>
  </si>
  <si>
    <t>0.01 以下</t>
    <phoneticPr fontId="3"/>
  </si>
  <si>
    <t>ビスフェノールＡ</t>
    <phoneticPr fontId="3"/>
  </si>
  <si>
    <t>――</t>
    <phoneticPr fontId="3"/>
  </si>
  <si>
    <t>℃</t>
    <phoneticPr fontId="8"/>
  </si>
  <si>
    <t>7.8～8.3</t>
    <phoneticPr fontId="4"/>
  </si>
  <si>
    <t>――</t>
    <phoneticPr fontId="4"/>
  </si>
  <si>
    <t>3 以下</t>
    <phoneticPr fontId="4"/>
  </si>
  <si>
    <t>検出されないこと</t>
    <phoneticPr fontId="4"/>
  </si>
  <si>
    <t>0.001 以下</t>
    <phoneticPr fontId="4"/>
  </si>
  <si>
    <t>――</t>
    <phoneticPr fontId="3"/>
  </si>
  <si>
    <t>T　O　C</t>
    <phoneticPr fontId="4"/>
  </si>
  <si>
    <t>――</t>
    <phoneticPr fontId="4"/>
  </si>
  <si>
    <t>0.003 以下</t>
    <phoneticPr fontId="4"/>
  </si>
  <si>
    <t>――</t>
    <phoneticPr fontId="4"/>
  </si>
  <si>
    <t>0.06 以下</t>
    <phoneticPr fontId="4"/>
  </si>
  <si>
    <t>0.04 以下</t>
    <phoneticPr fontId="4"/>
  </si>
  <si>
    <t>0.2 以下</t>
    <phoneticPr fontId="4"/>
  </si>
  <si>
    <t>0.008 以下</t>
    <phoneticPr fontId="4"/>
  </si>
  <si>
    <t>0.005 以下</t>
    <phoneticPr fontId="4"/>
  </si>
  <si>
    <t>0.003 以下</t>
    <phoneticPr fontId="4"/>
  </si>
  <si>
    <t>0.05 以下</t>
    <phoneticPr fontId="4"/>
  </si>
  <si>
    <t>0.006 以下</t>
    <phoneticPr fontId="4"/>
  </si>
  <si>
    <t>0.03 以下</t>
    <phoneticPr fontId="4"/>
  </si>
  <si>
    <t>――</t>
    <phoneticPr fontId="4"/>
  </si>
  <si>
    <t>0.6 以下</t>
    <phoneticPr fontId="4"/>
  </si>
  <si>
    <t>0.4 以下</t>
    <phoneticPr fontId="4"/>
  </si>
  <si>
    <t>0.07 以下</t>
    <phoneticPr fontId="4"/>
  </si>
  <si>
    <t>0.02 以下</t>
    <phoneticPr fontId="4"/>
  </si>
  <si>
    <t>クロロエチレン</t>
    <phoneticPr fontId="4"/>
  </si>
  <si>
    <t>0.002 以下</t>
    <phoneticPr fontId="4"/>
  </si>
  <si>
    <t>0.0004 以下</t>
    <phoneticPr fontId="4"/>
  </si>
  <si>
    <t>――</t>
    <phoneticPr fontId="4"/>
  </si>
  <si>
    <t>――</t>
    <phoneticPr fontId="4"/>
  </si>
  <si>
    <t>メチレンブルー活性物質</t>
    <phoneticPr fontId="4"/>
  </si>
  <si>
    <t>――</t>
    <phoneticPr fontId="4"/>
  </si>
  <si>
    <t>生活環境項目</t>
    <phoneticPr fontId="3"/>
  </si>
  <si>
    <t>0.01 以下</t>
    <phoneticPr fontId="3"/>
  </si>
  <si>
    <t>公共用水水質結果一覧表（備讃瀬戸2全層）</t>
    <rPh sb="17" eb="18">
      <t>ゼン</t>
    </rPh>
    <phoneticPr fontId="4"/>
  </si>
  <si>
    <t>備讃瀬戸2全層</t>
    <phoneticPr fontId="8"/>
  </si>
  <si>
    <t>℃</t>
    <phoneticPr fontId="8"/>
  </si>
  <si>
    <t>2 以下</t>
    <phoneticPr fontId="4"/>
  </si>
  <si>
    <t>――</t>
    <phoneticPr fontId="4"/>
  </si>
  <si>
    <t>℃</t>
    <phoneticPr fontId="8"/>
  </si>
  <si>
    <t>――</t>
    <phoneticPr fontId="4"/>
  </si>
  <si>
    <t>0.006 以下</t>
    <phoneticPr fontId="3"/>
  </si>
  <si>
    <t>公共用水水質結果一覧表（備讃瀬戸4全層）</t>
    <phoneticPr fontId="4"/>
  </si>
  <si>
    <t>備讃瀬戸4全層</t>
    <phoneticPr fontId="8"/>
  </si>
  <si>
    <t>℃</t>
    <phoneticPr fontId="8"/>
  </si>
  <si>
    <t>直鎖アルキルベンゼンスルホン酸及びその塩</t>
    <phoneticPr fontId="4"/>
  </si>
  <si>
    <t>――</t>
    <phoneticPr fontId="4"/>
  </si>
  <si>
    <t>℃</t>
    <phoneticPr fontId="8"/>
  </si>
  <si>
    <t>――</t>
    <phoneticPr fontId="4"/>
  </si>
  <si>
    <t>――</t>
    <phoneticPr fontId="3"/>
  </si>
  <si>
    <t>燧灘北西部60全層</t>
    <phoneticPr fontId="8"/>
  </si>
  <si>
    <t>公共用水水質結果一覧表（燧灘北西部60全層）</t>
    <phoneticPr fontId="4"/>
  </si>
  <si>
    <t>公共用水水質結果一覧表（備讃瀬戸3全層）</t>
    <phoneticPr fontId="4"/>
  </si>
  <si>
    <t>備讃瀬戸3全層</t>
    <phoneticPr fontId="8"/>
  </si>
  <si>
    <t>公共用水水質結果一覧表（備讃瀬戸12全層）</t>
    <phoneticPr fontId="4"/>
  </si>
  <si>
    <t>備讃瀬戸12全層</t>
    <phoneticPr fontId="8"/>
  </si>
  <si>
    <t>0.008 以下</t>
    <phoneticPr fontId="4"/>
  </si>
  <si>
    <t>0.2 以下</t>
    <phoneticPr fontId="3"/>
  </si>
  <si>
    <t>0.03 以下</t>
    <phoneticPr fontId="3"/>
  </si>
  <si>
    <t>――</t>
    <phoneticPr fontId="3"/>
  </si>
  <si>
    <t>――</t>
    <phoneticPr fontId="4"/>
  </si>
  <si>
    <t>――</t>
    <phoneticPr fontId="4"/>
  </si>
  <si>
    <t>0.07 以下</t>
    <phoneticPr fontId="4"/>
  </si>
  <si>
    <t>――</t>
    <phoneticPr fontId="4"/>
  </si>
  <si>
    <t>――</t>
    <phoneticPr fontId="3"/>
  </si>
  <si>
    <t>――</t>
    <phoneticPr fontId="4"/>
  </si>
  <si>
    <t>――</t>
    <phoneticPr fontId="4"/>
  </si>
  <si>
    <t>――</t>
    <phoneticPr fontId="3"/>
  </si>
  <si>
    <t>&lt;1</t>
    <phoneticPr fontId="3"/>
  </si>
  <si>
    <t>&lt;0.5</t>
    <phoneticPr fontId="3"/>
  </si>
  <si>
    <t>CFU/100ｍL</t>
    <phoneticPr fontId="8"/>
  </si>
  <si>
    <t>&lt;0.001</t>
    <phoneticPr fontId="3"/>
  </si>
  <si>
    <t>2025年度</t>
  </si>
  <si>
    <t>2025年度</t>
    <phoneticPr fontId="4"/>
  </si>
  <si>
    <t>20 以下</t>
    <phoneticPr fontId="4"/>
  </si>
  <si>
    <t>13.0</t>
  </si>
  <si>
    <t>16.1</t>
  </si>
  <si>
    <t>&gt;30</t>
  </si>
  <si>
    <t>12.1</t>
  </si>
  <si>
    <t>13.3</t>
  </si>
  <si>
    <t>13.2</t>
  </si>
  <si>
    <t>12.7</t>
  </si>
  <si>
    <t>12.4</t>
  </si>
  <si>
    <t>12.5</t>
  </si>
  <si>
    <t>12.8</t>
  </si>
  <si>
    <t>&lt;1</t>
  </si>
  <si>
    <t>&lt;1</t>
    <phoneticPr fontId="3"/>
  </si>
  <si>
    <t>12.6</t>
  </si>
  <si>
    <t>13.7</t>
  </si>
  <si>
    <t>&lt;0.0006</t>
    <phoneticPr fontId="3"/>
  </si>
  <si>
    <t>12.2</t>
  </si>
  <si>
    <t>12.3</t>
  </si>
  <si>
    <t>14.0</t>
  </si>
  <si>
    <t>22.6</t>
  </si>
  <si>
    <t>19.2</t>
  </si>
  <si>
    <t>16.2</t>
  </si>
  <si>
    <t>20.4</t>
  </si>
  <si>
    <t>19.1</t>
  </si>
  <si>
    <t>18.9</t>
  </si>
  <si>
    <t>16.4</t>
  </si>
  <si>
    <t>&lt;1</t>
    <phoneticPr fontId="3"/>
  </si>
  <si>
    <t>18.5</t>
  </si>
  <si>
    <t>17.2</t>
  </si>
  <si>
    <t>17.9</t>
  </si>
  <si>
    <t>17.1</t>
  </si>
  <si>
    <t>20.0</t>
  </si>
  <si>
    <t>18.6</t>
  </si>
  <si>
    <t>16.7</t>
  </si>
  <si>
    <t>15.9</t>
  </si>
  <si>
    <t>18.0</t>
  </si>
  <si>
    <t>16.6</t>
  </si>
  <si>
    <t>23.0</t>
  </si>
  <si>
    <t>19.5</t>
  </si>
  <si>
    <t>18.2</t>
  </si>
  <si>
    <t>&lt;1</t>
    <phoneticPr fontId="3"/>
  </si>
  <si>
    <t>28.0</t>
  </si>
  <si>
    <t>27.5</t>
  </si>
  <si>
    <t>20.3</t>
  </si>
  <si>
    <t>26.7</t>
  </si>
  <si>
    <t>23.9</t>
  </si>
  <si>
    <t>21.7</t>
  </si>
  <si>
    <t>20.2</t>
  </si>
  <si>
    <t>27.0</t>
  </si>
  <si>
    <t>25.4</t>
  </si>
  <si>
    <t>&lt;1</t>
    <phoneticPr fontId="3"/>
  </si>
  <si>
    <t>23.5</t>
  </si>
  <si>
    <t>22.8</t>
  </si>
  <si>
    <t>24.0</t>
  </si>
  <si>
    <t>23.2</t>
  </si>
  <si>
    <t>22.7</t>
  </si>
  <si>
    <t>26.1</t>
  </si>
  <si>
    <t>25.0</t>
  </si>
  <si>
    <t>21.6</t>
  </si>
  <si>
    <t>19.7</t>
  </si>
  <si>
    <t>26.0</t>
  </si>
  <si>
    <t>24.6</t>
  </si>
  <si>
    <t>24.7</t>
  </si>
  <si>
    <t>20.8</t>
  </si>
  <si>
    <t>25.5</t>
  </si>
  <si>
    <t>24.3</t>
  </si>
  <si>
    <t>31.0</t>
  </si>
  <si>
    <t>29.2</t>
  </si>
  <si>
    <t>&lt;0.0003</t>
  </si>
  <si>
    <t>&lt;0.1</t>
  </si>
  <si>
    <t>&lt;0.005</t>
  </si>
  <si>
    <t>&lt;0.01</t>
  </si>
  <si>
    <t>&lt;0.0005</t>
  </si>
  <si>
    <t>28.8</t>
  </si>
  <si>
    <t>27.4</t>
  </si>
  <si>
    <t>24.8</t>
  </si>
  <si>
    <t>21.8</t>
  </si>
  <si>
    <t>&lt;1</t>
    <phoneticPr fontId="3"/>
  </si>
  <si>
    <t>27.3</t>
  </si>
  <si>
    <t>25.6</t>
  </si>
  <si>
    <t>22.2</t>
  </si>
  <si>
    <t>27.1</t>
  </si>
  <si>
    <t>27.8</t>
  </si>
  <si>
    <t>26.6</t>
  </si>
  <si>
    <t>26.3</t>
  </si>
  <si>
    <t>24.5</t>
  </si>
  <si>
    <t>22.3</t>
  </si>
  <si>
    <t>29.0</t>
  </si>
  <si>
    <t>30.2</t>
  </si>
  <si>
    <t>27.9</t>
  </si>
  <si>
    <t>&lt;0.001</t>
  </si>
  <si>
    <t>0.001</t>
    <phoneticPr fontId="3"/>
  </si>
  <si>
    <t>21.4</t>
  </si>
  <si>
    <t>&lt;0.0006</t>
    <phoneticPr fontId="3"/>
  </si>
  <si>
    <t>&lt;0.001</t>
    <phoneticPr fontId="3"/>
  </si>
  <si>
    <t>&lt;0.003</t>
    <phoneticPr fontId="3"/>
  </si>
  <si>
    <t>&lt;0.00003</t>
    <phoneticPr fontId="3"/>
  </si>
  <si>
    <t>&lt;0.002</t>
    <phoneticPr fontId="3"/>
  </si>
  <si>
    <t>&lt;0.0003</t>
    <phoneticPr fontId="3"/>
  </si>
  <si>
    <t>&lt;1</t>
    <phoneticPr fontId="3"/>
  </si>
  <si>
    <t>30.6</t>
  </si>
  <si>
    <t>29.7</t>
  </si>
  <si>
    <t>27.2</t>
  </si>
  <si>
    <t>29.1</t>
  </si>
  <si>
    <t>28.7</t>
  </si>
  <si>
    <t>29.3</t>
  </si>
  <si>
    <t>28.3</t>
  </si>
  <si>
    <t>30.0</t>
  </si>
  <si>
    <t>&lt;1</t>
    <phoneticPr fontId="3"/>
  </si>
  <si>
    <t>25.7</t>
  </si>
  <si>
    <t>26.8</t>
  </si>
  <si>
    <t>25.8</t>
  </si>
  <si>
    <t>28.6</t>
  </si>
  <si>
    <t>31.2</t>
  </si>
  <si>
    <t>31.5</t>
  </si>
  <si>
    <t>30.9</t>
  </si>
  <si>
    <t>30.5</t>
  </si>
  <si>
    <t>30.4</t>
  </si>
  <si>
    <t>30.1</t>
  </si>
  <si>
    <t>28.9</t>
  </si>
  <si>
    <t>29.5</t>
  </si>
  <si>
    <t>29.8</t>
  </si>
  <si>
    <t>30.7</t>
  </si>
  <si>
    <t>28.1</t>
  </si>
  <si>
    <t>&lt;0.5</t>
    <phoneticPr fontId="3"/>
  </si>
  <si>
    <t>26.5</t>
  </si>
  <si>
    <t>&lt;1</t>
    <phoneticPr fontId="3"/>
  </si>
  <si>
    <t>26.4</t>
  </si>
  <si>
    <t>25.9</t>
  </si>
  <si>
    <t>&lt;0.5</t>
    <phoneticPr fontId="3"/>
  </si>
  <si>
    <t>&lt;0.001</t>
    <phoneticPr fontId="3"/>
  </si>
  <si>
    <t>17.7</t>
  </si>
  <si>
    <t>20.7</t>
  </si>
  <si>
    <t>17.0</t>
  </si>
  <si>
    <t>20.1</t>
  </si>
  <si>
    <t>&lt;1</t>
    <phoneticPr fontId="3"/>
  </si>
  <si>
    <t>19.4</t>
  </si>
  <si>
    <t>19.8</t>
  </si>
  <si>
    <t>16.0</t>
  </si>
  <si>
    <t>18.1</t>
  </si>
  <si>
    <t>18.3</t>
  </si>
  <si>
    <t>8.0</t>
  </si>
  <si>
    <t>15.3</t>
  </si>
  <si>
    <t>15.1</t>
  </si>
  <si>
    <t>7.5</t>
  </si>
  <si>
    <t>15.2</t>
  </si>
  <si>
    <t>15.5</t>
  </si>
  <si>
    <t>15.0</t>
  </si>
  <si>
    <t>13.6</t>
  </si>
  <si>
    <t>6.0</t>
  </si>
  <si>
    <t>16.3</t>
  </si>
  <si>
    <t>15.7</t>
  </si>
  <si>
    <t>6.5</t>
  </si>
  <si>
    <t>13.8</t>
  </si>
  <si>
    <t>11.2</t>
  </si>
  <si>
    <t>10.8</t>
  </si>
  <si>
    <t>12.0</t>
  </si>
  <si>
    <t>11.8</t>
  </si>
  <si>
    <t>11.6</t>
  </si>
  <si>
    <t>11.9</t>
  </si>
  <si>
    <t>13.1</t>
  </si>
  <si>
    <t>9.0</t>
  </si>
  <si>
    <t>10.4</t>
  </si>
  <si>
    <t>7.2</t>
  </si>
  <si>
    <t>10.6</t>
  </si>
  <si>
    <t>9.8</t>
  </si>
  <si>
    <t>9.9</t>
  </si>
  <si>
    <t>6.3</t>
  </si>
  <si>
    <t>10.3</t>
  </si>
  <si>
    <t>10.1</t>
  </si>
  <si>
    <t>8.8</t>
  </si>
  <si>
    <t>9.7</t>
  </si>
  <si>
    <t>9.6</t>
  </si>
  <si>
    <t>&gt;5.0</t>
  </si>
  <si>
    <t>&gt;5.0</t>
    <phoneticPr fontId="3"/>
  </si>
  <si>
    <t>5.2</t>
  </si>
  <si>
    <t>8.7</t>
  </si>
  <si>
    <t>10.5</t>
  </si>
  <si>
    <t>7.0</t>
  </si>
  <si>
    <t>11.3</t>
  </si>
  <si>
    <t>11.1</t>
  </si>
  <si>
    <t>11.7</t>
  </si>
  <si>
    <t>10.0</t>
  </si>
  <si>
    <t>11.0</t>
  </si>
  <si>
    <t>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</si>
</sst>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_ "/>
    <numFmt numFmtId="178" formatCode="0.0000"/>
    <numFmt numFmtId="179" formatCode="0.000"/>
    <numFmt numFmtId="180" formatCode="0.0_ "/>
    <numFmt numFmtId="181" formatCode="0.00_ "/>
    <numFmt numFmtId="182" formatCode="0.000_ 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Osaka"/>
      <family val="3"/>
      <charset val="128"/>
    </font>
    <font>
      <sz val="10"/>
      <name val="ＭＳ ゴシック"/>
      <family val="3"/>
      <charset val="128"/>
    </font>
    <font>
      <sz val="10"/>
      <name val="細明朝体"/>
      <family val="3"/>
      <charset val="128"/>
    </font>
    <font>
      <sz val="10"/>
      <name val="ＭＳ Ｐゴシック"/>
      <family val="3"/>
      <charset val="128"/>
    </font>
    <font>
      <sz val="8"/>
      <name val="細明朝体"/>
      <family val="3"/>
      <charset val="128"/>
    </font>
    <font>
      <vertAlign val="superscript"/>
      <sz val="8"/>
      <name val="細明朝体"/>
      <family val="3"/>
      <charset val="128"/>
    </font>
    <font>
      <sz val="10"/>
      <name val="Arial"/>
      <family val="2"/>
    </font>
    <font>
      <sz val="8"/>
      <name val="ＭＳ 明朝"/>
      <family val="1"/>
      <charset val="128"/>
    </font>
    <font>
      <sz val="10"/>
      <color theme="0"/>
      <name val="ＭＳ Ｐ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8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 shrinkToFit="1"/>
    </xf>
    <xf numFmtId="14" fontId="7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shrinkToFit="1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 shrinkToFit="1"/>
    </xf>
    <xf numFmtId="49" fontId="5" fillId="0" borderId="6" xfId="0" applyNumberFormat="1" applyFont="1" applyBorder="1"/>
    <xf numFmtId="49" fontId="5" fillId="0" borderId="7" xfId="0" applyNumberFormat="1" applyFont="1" applyBorder="1"/>
    <xf numFmtId="0" fontId="9" fillId="0" borderId="8" xfId="0" applyFont="1" applyBorder="1" applyAlignment="1">
      <alignment horizontal="center" shrinkToFit="1"/>
    </xf>
    <xf numFmtId="49" fontId="10" fillId="0" borderId="9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shrinkToFit="1"/>
    </xf>
    <xf numFmtId="0" fontId="11" fillId="0" borderId="8" xfId="0" applyFont="1" applyBorder="1" applyAlignment="1">
      <alignment horizontal="center" shrinkToFit="1"/>
    </xf>
    <xf numFmtId="49" fontId="12" fillId="0" borderId="9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8" xfId="2" applyFont="1" applyBorder="1" applyAlignment="1">
      <alignment horizontal="center" shrinkToFit="1"/>
    </xf>
    <xf numFmtId="49" fontId="10" fillId="0" borderId="9" xfId="2" applyNumberFormat="1" applyFont="1" applyBorder="1" applyAlignment="1">
      <alignment horizontal="center"/>
    </xf>
    <xf numFmtId="0" fontId="15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78" fontId="7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shrinkToFit="1"/>
    </xf>
    <xf numFmtId="49" fontId="10" fillId="0" borderId="20" xfId="2" applyNumberFormat="1" applyFont="1" applyBorder="1" applyAlignment="1">
      <alignment horizontal="center"/>
    </xf>
    <xf numFmtId="0" fontId="9" fillId="0" borderId="21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1" fillId="0" borderId="10" xfId="0" applyFont="1" applyBorder="1" applyAlignment="1">
      <alignment horizontal="center" shrinkToFit="1"/>
    </xf>
    <xf numFmtId="49" fontId="10" fillId="0" borderId="2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9" fillId="0" borderId="21" xfId="2" applyFont="1" applyBorder="1" applyAlignment="1">
      <alignment horizontal="center" shrinkToFit="1"/>
    </xf>
    <xf numFmtId="49" fontId="10" fillId="0" borderId="5" xfId="2" applyNumberFormat="1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0" fontId="11" fillId="0" borderId="31" xfId="0" applyFont="1" applyBorder="1" applyAlignment="1">
      <alignment horizontal="center" shrinkToFit="1"/>
    </xf>
    <xf numFmtId="49" fontId="10" fillId="0" borderId="32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 shrinkToFit="1"/>
    </xf>
    <xf numFmtId="49" fontId="10" fillId="0" borderId="3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1" fillId="0" borderId="33" xfId="0" applyFont="1" applyBorder="1" applyAlignment="1">
      <alignment horizontal="center" shrinkToFit="1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9" fillId="0" borderId="35" xfId="0" applyFont="1" applyBorder="1" applyAlignment="1">
      <alignment horizontal="center" shrinkToFit="1"/>
    </xf>
    <xf numFmtId="49" fontId="10" fillId="0" borderId="19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36" xfId="0" applyNumberFormat="1" applyFont="1" applyBorder="1" applyAlignment="1">
      <alignment horizontal="center"/>
    </xf>
    <xf numFmtId="0" fontId="9" fillId="0" borderId="31" xfId="0" applyFont="1" applyBorder="1" applyAlignment="1">
      <alignment horizontal="center" shrinkToFit="1"/>
    </xf>
    <xf numFmtId="49" fontId="10" fillId="0" borderId="34" xfId="0" applyNumberFormat="1" applyFont="1" applyBorder="1" applyAlignment="1">
      <alignment horizontal="center" shrinkToFit="1"/>
    </xf>
    <xf numFmtId="0" fontId="5" fillId="0" borderId="37" xfId="0" applyFont="1" applyBorder="1" applyAlignment="1">
      <alignment vertical="center" shrinkToFit="1"/>
    </xf>
    <xf numFmtId="0" fontId="9" fillId="0" borderId="35" xfId="2" applyFont="1" applyBorder="1" applyAlignment="1">
      <alignment horizontal="center" shrinkToFit="1"/>
    </xf>
    <xf numFmtId="49" fontId="10" fillId="0" borderId="19" xfId="2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180" fontId="7" fillId="0" borderId="1" xfId="0" applyNumberFormat="1" applyFont="1" applyBorder="1" applyAlignment="1">
      <alignment horizontal="center"/>
    </xf>
    <xf numFmtId="181" fontId="7" fillId="0" borderId="1" xfId="0" applyNumberFormat="1" applyFont="1" applyBorder="1" applyAlignment="1">
      <alignment horizontal="center"/>
    </xf>
    <xf numFmtId="182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179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2" fontId="7" fillId="0" borderId="38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9" fontId="7" fillId="0" borderId="38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/>
    </xf>
    <xf numFmtId="49" fontId="5" fillId="0" borderId="39" xfId="0" applyNumberFormat="1" applyFont="1" applyBorder="1"/>
    <xf numFmtId="49" fontId="5" fillId="0" borderId="40" xfId="0" applyNumberFormat="1" applyFont="1" applyBorder="1"/>
    <xf numFmtId="176" fontId="7" fillId="0" borderId="13" xfId="0" applyNumberFormat="1" applyFont="1" applyBorder="1" applyAlignment="1">
      <alignment horizontal="center"/>
    </xf>
    <xf numFmtId="181" fontId="7" fillId="0" borderId="1" xfId="0" applyNumberFormat="1" applyFont="1" applyBorder="1" applyAlignment="1">
      <alignment horizontal="center" vertical="center"/>
    </xf>
    <xf numFmtId="181" fontId="7" fillId="0" borderId="38" xfId="0" applyNumberFormat="1" applyFont="1" applyBorder="1" applyAlignment="1">
      <alignment horizontal="center" vertical="center"/>
    </xf>
    <xf numFmtId="182" fontId="7" fillId="0" borderId="1" xfId="0" applyNumberFormat="1" applyFont="1" applyBorder="1" applyAlignment="1">
      <alignment horizontal="center" vertical="center"/>
    </xf>
    <xf numFmtId="182" fontId="7" fillId="0" borderId="38" xfId="0" applyNumberFormat="1" applyFont="1" applyBorder="1" applyAlignment="1">
      <alignment horizontal="center" vertical="center"/>
    </xf>
    <xf numFmtId="180" fontId="7" fillId="0" borderId="13" xfId="0" applyNumberFormat="1" applyFont="1" applyBorder="1" applyAlignment="1">
      <alignment horizontal="center"/>
    </xf>
    <xf numFmtId="180" fontId="7" fillId="0" borderId="14" xfId="0" applyNumberFormat="1" applyFont="1" applyBorder="1" applyAlignment="1">
      <alignment horizontal="center"/>
    </xf>
    <xf numFmtId="180" fontId="1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76" fontId="7" fillId="0" borderId="39" xfId="0" applyNumberFormat="1" applyFont="1" applyBorder="1" applyAlignment="1">
      <alignment horizontal="center" vertical="center"/>
    </xf>
    <xf numFmtId="176" fontId="7" fillId="0" borderId="4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7" fillId="0" borderId="0" xfId="0" applyFont="1"/>
    <xf numFmtId="0" fontId="7" fillId="0" borderId="1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/>
    </xf>
    <xf numFmtId="1" fontId="7" fillId="0" borderId="3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distributed"/>
    </xf>
    <xf numFmtId="0" fontId="6" fillId="0" borderId="32" xfId="0" applyFont="1" applyBorder="1" applyAlignment="1">
      <alignment horizontal="distributed"/>
    </xf>
    <xf numFmtId="0" fontId="6" fillId="0" borderId="48" xfId="0" applyFont="1" applyBorder="1" applyAlignment="1">
      <alignment horizontal="distributed"/>
    </xf>
    <xf numFmtId="0" fontId="6" fillId="0" borderId="9" xfId="0" applyFont="1" applyBorder="1" applyAlignment="1">
      <alignment horizontal="distributed"/>
    </xf>
    <xf numFmtId="0" fontId="5" fillId="0" borderId="44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vertical="center" textRotation="255"/>
    </xf>
    <xf numFmtId="0" fontId="6" fillId="0" borderId="41" xfId="0" applyFont="1" applyBorder="1" applyAlignment="1">
      <alignment horizontal="distributed"/>
    </xf>
    <xf numFmtId="0" fontId="6" fillId="0" borderId="34" xfId="0" applyFont="1" applyBorder="1" applyAlignment="1">
      <alignment horizontal="distributed"/>
    </xf>
    <xf numFmtId="0" fontId="6" fillId="0" borderId="4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textRotation="255" shrinkToFit="1"/>
    </xf>
    <xf numFmtId="0" fontId="5" fillId="0" borderId="44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 shrinkToFit="1"/>
    </xf>
    <xf numFmtId="0" fontId="6" fillId="0" borderId="6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top" textRotation="255" shrinkToFit="1"/>
    </xf>
    <xf numFmtId="0" fontId="5" fillId="0" borderId="44" xfId="0" applyFont="1" applyBorder="1" applyAlignment="1">
      <alignment horizontal="center" vertical="top" textRotation="255" shrinkToFit="1"/>
    </xf>
    <xf numFmtId="0" fontId="5" fillId="0" borderId="45" xfId="0" applyFont="1" applyBorder="1" applyAlignment="1">
      <alignment horizontal="center" vertical="top" textRotation="255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</cellXfs>
  <cellStyles count="3">
    <cellStyle name="桁区切り 2" xfId="1" xr:uid="{00000000-0005-0000-0000-000000000000}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09"/>
  <sheetViews>
    <sheetView tabSelected="1" zoomScaleNormal="100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119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118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364</v>
      </c>
      <c r="G8" s="8" t="s">
        <v>386</v>
      </c>
      <c r="H8" s="8" t="s">
        <v>411</v>
      </c>
      <c r="I8" s="8" t="s">
        <v>445</v>
      </c>
      <c r="J8" s="8" t="s">
        <v>459</v>
      </c>
      <c r="K8" s="8" t="s">
        <v>386</v>
      </c>
      <c r="L8" s="8" t="s">
        <v>476</v>
      </c>
      <c r="M8" s="8" t="s">
        <v>486</v>
      </c>
      <c r="N8" s="8" t="s">
        <v>499</v>
      </c>
      <c r="O8" s="8" t="s">
        <v>508</v>
      </c>
      <c r="P8" s="8" t="s">
        <v>524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347</v>
      </c>
      <c r="F9" s="8" t="s">
        <v>365</v>
      </c>
      <c r="G9" s="8" t="s">
        <v>387</v>
      </c>
      <c r="H9" s="8" t="s">
        <v>412</v>
      </c>
      <c r="I9" s="8" t="s">
        <v>446</v>
      </c>
      <c r="J9" s="8" t="s">
        <v>460</v>
      </c>
      <c r="K9" s="8" t="s">
        <v>468</v>
      </c>
      <c r="L9" s="8" t="s">
        <v>477</v>
      </c>
      <c r="M9" s="8" t="s">
        <v>487</v>
      </c>
      <c r="N9" s="8" t="s">
        <v>358</v>
      </c>
      <c r="O9" s="8" t="s">
        <v>509</v>
      </c>
      <c r="P9" s="8" t="s">
        <v>505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26">
        <v>7.9</v>
      </c>
      <c r="F12" s="26">
        <v>8.1999999999999993</v>
      </c>
      <c r="G12" s="26">
        <v>8.4</v>
      </c>
      <c r="H12" s="26">
        <v>8.1</v>
      </c>
      <c r="I12" s="26">
        <v>8.1</v>
      </c>
      <c r="J12" s="26">
        <v>7.9</v>
      </c>
      <c r="K12" s="26">
        <v>8.1</v>
      </c>
      <c r="L12" s="90">
        <v>8</v>
      </c>
      <c r="M12" s="26">
        <v>8.1</v>
      </c>
      <c r="N12" s="127">
        <v>8.1999999999999993</v>
      </c>
      <c r="O12" s="127">
        <v>8.1</v>
      </c>
      <c r="P12" s="127">
        <v>8.1</v>
      </c>
      <c r="Q12" s="95">
        <f>AVERAGE(E12:P12)</f>
        <v>8.1</v>
      </c>
      <c r="R12" s="95">
        <f>MAX(E12:P12)</f>
        <v>8.4</v>
      </c>
      <c r="S12" s="96">
        <f>MIN(E12:P12)</f>
        <v>7.9</v>
      </c>
      <c r="T12" s="49" t="s">
        <v>230</v>
      </c>
    </row>
    <row r="13" spans="2:20" ht="12.75" customHeight="1">
      <c r="B13" s="158"/>
      <c r="C13" s="16" t="s">
        <v>14</v>
      </c>
      <c r="D13" s="17" t="s">
        <v>15</v>
      </c>
      <c r="E13" s="26">
        <v>7.4</v>
      </c>
      <c r="F13" s="26">
        <v>11</v>
      </c>
      <c r="G13" s="26">
        <v>11</v>
      </c>
      <c r="H13" s="93">
        <v>10</v>
      </c>
      <c r="I13" s="26">
        <v>7.4</v>
      </c>
      <c r="J13" s="26">
        <v>5.6</v>
      </c>
      <c r="K13" s="26">
        <v>7.3</v>
      </c>
      <c r="L13" s="26">
        <v>7.3</v>
      </c>
      <c r="M13" s="26">
        <v>7.8</v>
      </c>
      <c r="N13" s="127">
        <v>10</v>
      </c>
      <c r="O13" s="127">
        <v>9.8000000000000007</v>
      </c>
      <c r="P13" s="127">
        <v>8.9</v>
      </c>
      <c r="Q13" s="95">
        <f>AVERAGE(E13:P13)</f>
        <v>8.625</v>
      </c>
      <c r="R13" s="97">
        <f>MAX(E13:P13)</f>
        <v>11</v>
      </c>
      <c r="S13" s="96">
        <f>MIN(E13:P13)</f>
        <v>5.6</v>
      </c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3.8</v>
      </c>
      <c r="F15" s="26">
        <v>2.4</v>
      </c>
      <c r="G15" s="26">
        <v>6.5</v>
      </c>
      <c r="H15" s="90">
        <v>5</v>
      </c>
      <c r="I15" s="26">
        <v>5.5</v>
      </c>
      <c r="J15" s="26">
        <v>3.2</v>
      </c>
      <c r="K15" s="26">
        <v>2.8</v>
      </c>
      <c r="L15" s="26">
        <v>1.9</v>
      </c>
      <c r="M15" s="26">
        <v>1.4</v>
      </c>
      <c r="N15" s="127">
        <v>2.1</v>
      </c>
      <c r="O15" s="127">
        <v>1.7</v>
      </c>
      <c r="P15" s="127">
        <v>2.2999999999999998</v>
      </c>
      <c r="Q15" s="95">
        <f>AVERAGE(E15:P15)</f>
        <v>3.2166666666666668</v>
      </c>
      <c r="R15" s="95">
        <f>MAX(E15:P15)</f>
        <v>6.5</v>
      </c>
      <c r="S15" s="96">
        <f t="shared" ref="S15:S20" si="0">MIN(E15:P15)</f>
        <v>1.4</v>
      </c>
      <c r="T15" s="49" t="s">
        <v>232</v>
      </c>
    </row>
    <row r="16" spans="2:20" ht="12.75" customHeight="1">
      <c r="B16" s="158"/>
      <c r="C16" s="16" t="s">
        <v>18</v>
      </c>
      <c r="D16" s="17" t="s">
        <v>15</v>
      </c>
      <c r="E16" s="26">
        <v>2</v>
      </c>
      <c r="F16" s="26">
        <v>3</v>
      </c>
      <c r="G16" s="26">
        <v>6</v>
      </c>
      <c r="H16" s="26">
        <v>4</v>
      </c>
      <c r="I16" s="26">
        <v>8</v>
      </c>
      <c r="J16" s="26">
        <v>3</v>
      </c>
      <c r="K16" s="26">
        <v>3</v>
      </c>
      <c r="L16" s="26">
        <v>4</v>
      </c>
      <c r="M16" s="26">
        <v>5</v>
      </c>
      <c r="N16" s="127">
        <v>3</v>
      </c>
      <c r="O16" s="127">
        <v>4</v>
      </c>
      <c r="P16" s="127">
        <v>4</v>
      </c>
      <c r="Q16" s="97">
        <f>AVERAGE(E16:P16)</f>
        <v>4.083333333333333</v>
      </c>
      <c r="R16" s="97">
        <f>MAX(E16:P16)</f>
        <v>8</v>
      </c>
      <c r="S16" s="98">
        <f t="shared" si="0"/>
        <v>2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26">
        <v>25</v>
      </c>
      <c r="F17" s="26">
        <v>4</v>
      </c>
      <c r="G17" s="26">
        <v>76</v>
      </c>
      <c r="H17" s="26">
        <v>14</v>
      </c>
      <c r="I17" s="26">
        <v>260</v>
      </c>
      <c r="J17" s="26">
        <v>6</v>
      </c>
      <c r="K17" s="26">
        <v>12</v>
      </c>
      <c r="L17" s="26">
        <v>11</v>
      </c>
      <c r="M17" s="26">
        <v>6</v>
      </c>
      <c r="N17" s="26">
        <v>1</v>
      </c>
      <c r="O17" s="26">
        <v>1</v>
      </c>
      <c r="P17" s="26">
        <v>7</v>
      </c>
      <c r="Q17" s="97">
        <f>AVERAGE(E17:P17)</f>
        <v>35.25</v>
      </c>
      <c r="R17" s="97">
        <f>MAX(E17:P17)</f>
        <v>260</v>
      </c>
      <c r="S17" s="98">
        <f t="shared" si="0"/>
        <v>1</v>
      </c>
      <c r="T17" s="49" t="s">
        <v>189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26" t="s">
        <v>173</v>
      </c>
      <c r="I18" s="26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90" t="s">
        <v>340</v>
      </c>
      <c r="R18" s="18" t="s">
        <v>340</v>
      </c>
      <c r="S18" s="18" t="s">
        <v>173</v>
      </c>
      <c r="T18" s="49" t="s">
        <v>234</v>
      </c>
    </row>
    <row r="19" spans="2:20" ht="12.75" customHeight="1">
      <c r="B19" s="158"/>
      <c r="C19" s="16" t="s">
        <v>20</v>
      </c>
      <c r="D19" s="17" t="s">
        <v>15</v>
      </c>
      <c r="E19" s="26">
        <v>3.8</v>
      </c>
      <c r="F19" s="26">
        <v>0.87</v>
      </c>
      <c r="G19" s="26">
        <v>3.7</v>
      </c>
      <c r="H19" s="26">
        <v>2.2000000000000002</v>
      </c>
      <c r="I19" s="26">
        <v>1.7</v>
      </c>
      <c r="J19" s="26">
        <v>1.3</v>
      </c>
      <c r="K19" s="26">
        <v>2.1</v>
      </c>
      <c r="L19" s="90">
        <v>1</v>
      </c>
      <c r="M19" s="26">
        <v>0.67</v>
      </c>
      <c r="N19" s="127">
        <v>1.5</v>
      </c>
      <c r="O19" s="127">
        <v>1.6</v>
      </c>
      <c r="P19" s="127">
        <v>1.5</v>
      </c>
      <c r="Q19" s="95">
        <f>AVERAGE(E19:P19)</f>
        <v>1.8283333333333338</v>
      </c>
      <c r="R19" s="95">
        <f>MAX(E19:P19)</f>
        <v>3.8</v>
      </c>
      <c r="S19" s="99">
        <f>MIN(E19:P19)</f>
        <v>0.67</v>
      </c>
      <c r="T19" s="49" t="s">
        <v>236</v>
      </c>
    </row>
    <row r="20" spans="2:20" ht="12.75" customHeight="1">
      <c r="B20" s="158"/>
      <c r="C20" s="16" t="s">
        <v>21</v>
      </c>
      <c r="D20" s="17" t="s">
        <v>15</v>
      </c>
      <c r="E20" s="26">
        <v>8.1000000000000003E-2</v>
      </c>
      <c r="F20" s="26">
        <v>2.5999999999999999E-2</v>
      </c>
      <c r="G20" s="26">
        <v>8.7999999999999995E-2</v>
      </c>
      <c r="H20" s="26">
        <v>5.2999999999999999E-2</v>
      </c>
      <c r="I20" s="26">
        <v>0.11</v>
      </c>
      <c r="J20" s="26">
        <v>7.8E-2</v>
      </c>
      <c r="K20" s="26">
        <v>5.5E-2</v>
      </c>
      <c r="L20" s="26">
        <v>3.5000000000000003E-2</v>
      </c>
      <c r="M20" s="91">
        <v>0.04</v>
      </c>
      <c r="N20" s="127">
        <v>2.3E-2</v>
      </c>
      <c r="O20" s="127">
        <v>7.2999999999999995E-2</v>
      </c>
      <c r="P20" s="127">
        <v>3.7999999999999999E-2</v>
      </c>
      <c r="Q20" s="101">
        <f>AVERAGE(E20:P20)</f>
        <v>5.8333333333333341E-2</v>
      </c>
      <c r="R20" s="100">
        <f>MAX(E20:P20)</f>
        <v>0.11</v>
      </c>
      <c r="S20" s="102">
        <f t="shared" si="0"/>
        <v>2.3E-2</v>
      </c>
      <c r="T20" s="49" t="s">
        <v>240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241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2.1</v>
      </c>
      <c r="F24" s="26">
        <v>2.7</v>
      </c>
      <c r="G24" s="90">
        <v>1</v>
      </c>
      <c r="H24" s="26">
        <v>1.4</v>
      </c>
      <c r="I24" s="26">
        <v>0.5</v>
      </c>
      <c r="J24" s="26">
        <v>1.9</v>
      </c>
      <c r="K24" s="26">
        <v>1.9</v>
      </c>
      <c r="L24" s="26">
        <v>3.5</v>
      </c>
      <c r="M24" s="26">
        <v>2.5</v>
      </c>
      <c r="N24" s="127">
        <v>2.6</v>
      </c>
      <c r="O24" s="90">
        <v>4</v>
      </c>
      <c r="P24" s="90">
        <v>4</v>
      </c>
      <c r="Q24" s="95">
        <f>AVERAGE(E24:P24)</f>
        <v>2.3416666666666668</v>
      </c>
      <c r="R24" s="95">
        <f>MAX(E24:P24)</f>
        <v>4</v>
      </c>
      <c r="S24" s="96">
        <f>MIN(E24:P24)</f>
        <v>0.5</v>
      </c>
      <c r="T24" s="49" t="s">
        <v>245</v>
      </c>
    </row>
    <row r="25" spans="2:20" ht="12.75" customHeight="1">
      <c r="B25" s="170"/>
      <c r="C25" s="68"/>
      <c r="D25" s="81"/>
      <c r="E25" s="30"/>
      <c r="F25" s="30"/>
      <c r="G25" s="30"/>
      <c r="H25" s="30"/>
      <c r="I25" s="30"/>
      <c r="J25" s="30"/>
      <c r="K25" s="30"/>
      <c r="L25" s="30"/>
      <c r="M25" s="30"/>
      <c r="N25" s="128"/>
      <c r="O25" s="128"/>
      <c r="P25" s="128"/>
      <c r="Q25" s="97"/>
      <c r="R25" s="97"/>
      <c r="S25" s="98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85">
        <v>2.6</v>
      </c>
      <c r="F26" s="78"/>
      <c r="G26" s="78"/>
      <c r="H26" s="85">
        <v>2.9</v>
      </c>
      <c r="I26" s="78"/>
      <c r="J26" s="78"/>
      <c r="K26" s="85">
        <v>2.1</v>
      </c>
      <c r="L26" s="78"/>
      <c r="M26" s="78"/>
      <c r="N26" s="129">
        <v>1.7</v>
      </c>
      <c r="O26" s="78"/>
      <c r="P26" s="78"/>
      <c r="Q26" s="118">
        <f>AVERAGE(E26:P26)</f>
        <v>2.3249999999999997</v>
      </c>
      <c r="R26" s="118">
        <f>MAX(E26:P26)</f>
        <v>2.9</v>
      </c>
      <c r="S26" s="119">
        <f>MIN(E26:P26)</f>
        <v>1.7</v>
      </c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 t="s">
        <v>413</v>
      </c>
      <c r="O27" s="62"/>
      <c r="P27" s="62"/>
      <c r="Q27" s="62" t="s">
        <v>413</v>
      </c>
      <c r="R27" s="62" t="s">
        <v>413</v>
      </c>
      <c r="S27" s="62" t="s">
        <v>413</v>
      </c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 t="s">
        <v>414</v>
      </c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 t="s">
        <v>415</v>
      </c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 t="s">
        <v>416</v>
      </c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 t="s">
        <v>415</v>
      </c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 t="s">
        <v>417</v>
      </c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 t="s">
        <v>417</v>
      </c>
      <c r="I34" s="18"/>
      <c r="J34" s="18"/>
      <c r="K34" s="18"/>
      <c r="L34" s="18"/>
      <c r="M34" s="18"/>
      <c r="N34" s="18"/>
      <c r="O34" s="18"/>
      <c r="P34" s="18"/>
      <c r="Q34" s="18" t="s">
        <v>417</v>
      </c>
      <c r="R34" s="18" t="s">
        <v>417</v>
      </c>
      <c r="S34" s="18" t="s">
        <v>417</v>
      </c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26">
        <v>0.25</v>
      </c>
      <c r="I50" s="18"/>
      <c r="J50" s="18"/>
      <c r="K50" s="18"/>
      <c r="L50" s="18"/>
      <c r="M50" s="18"/>
      <c r="N50" s="18"/>
      <c r="O50" s="18"/>
      <c r="P50" s="18"/>
      <c r="Q50" s="26">
        <v>0.25</v>
      </c>
      <c r="R50" s="26">
        <v>0.25</v>
      </c>
      <c r="S50" s="26">
        <v>0.25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238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238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238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8480</v>
      </c>
      <c r="F88" s="94">
        <v>17300</v>
      </c>
      <c r="G88" s="94">
        <v>11600</v>
      </c>
      <c r="H88" s="94">
        <v>15600</v>
      </c>
      <c r="I88" s="94">
        <v>11500</v>
      </c>
      <c r="J88" s="94">
        <v>16100</v>
      </c>
      <c r="K88" s="94">
        <v>15000</v>
      </c>
      <c r="L88" s="94">
        <v>17100</v>
      </c>
      <c r="M88" s="94">
        <v>18000</v>
      </c>
      <c r="N88" s="94">
        <v>16500</v>
      </c>
      <c r="O88" s="130">
        <v>16700</v>
      </c>
      <c r="P88" s="130">
        <v>15800</v>
      </c>
      <c r="Q88" s="103">
        <v>15000</v>
      </c>
      <c r="R88" s="103">
        <f>MAX(E88:P88)</f>
        <v>18000</v>
      </c>
      <c r="S88" s="104">
        <f>MIN(E88:P88)</f>
        <v>8480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26" t="s">
        <v>469</v>
      </c>
      <c r="F94" s="18"/>
      <c r="G94" s="26">
        <v>51</v>
      </c>
      <c r="H94" s="18"/>
      <c r="I94" s="26">
        <v>33</v>
      </c>
      <c r="J94" s="18"/>
      <c r="K94" s="26">
        <v>16</v>
      </c>
      <c r="L94" s="18"/>
      <c r="M94" s="26">
        <v>1.7</v>
      </c>
      <c r="N94" s="18"/>
      <c r="O94" s="127">
        <v>2.5</v>
      </c>
      <c r="P94" s="18"/>
      <c r="Q94" s="26">
        <v>17</v>
      </c>
      <c r="R94" s="26">
        <f>MAX(E94:P94)</f>
        <v>51</v>
      </c>
      <c r="S94" s="26" t="s">
        <v>173</v>
      </c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117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116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364</v>
      </c>
      <c r="G8" s="8" t="s">
        <v>386</v>
      </c>
      <c r="H8" s="8" t="s">
        <v>411</v>
      </c>
      <c r="I8" s="8" t="s">
        <v>445</v>
      </c>
      <c r="J8" s="8" t="s">
        <v>459</v>
      </c>
      <c r="K8" s="8" t="s">
        <v>386</v>
      </c>
      <c r="L8" s="8" t="s">
        <v>476</v>
      </c>
      <c r="M8" s="8" t="s">
        <v>486</v>
      </c>
      <c r="N8" s="8" t="s">
        <v>499</v>
      </c>
      <c r="O8" s="8" t="s">
        <v>508</v>
      </c>
      <c r="P8" s="8" t="s">
        <v>524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349</v>
      </c>
      <c r="F9" s="8" t="s">
        <v>366</v>
      </c>
      <c r="G9" s="8" t="s">
        <v>388</v>
      </c>
      <c r="H9" s="8" t="s">
        <v>397</v>
      </c>
      <c r="I9" s="8" t="s">
        <v>447</v>
      </c>
      <c r="J9" s="8" t="s">
        <v>418</v>
      </c>
      <c r="K9" s="8" t="s">
        <v>429</v>
      </c>
      <c r="L9" s="8" t="s">
        <v>388</v>
      </c>
      <c r="M9" s="8" t="s">
        <v>488</v>
      </c>
      <c r="N9" s="8" t="s">
        <v>352</v>
      </c>
      <c r="O9" s="8" t="s">
        <v>511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227</v>
      </c>
    </row>
    <row r="15" spans="2:20" ht="12.75" customHeight="1">
      <c r="B15" s="158"/>
      <c r="C15" s="16" t="s">
        <v>17</v>
      </c>
      <c r="D15" s="17" t="s">
        <v>15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49" t="s">
        <v>233</v>
      </c>
    </row>
    <row r="16" spans="2:20" ht="12.75" customHeight="1">
      <c r="B16" s="158"/>
      <c r="C16" s="16" t="s">
        <v>18</v>
      </c>
      <c r="D16" s="17" t="s">
        <v>15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49" t="s">
        <v>227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227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237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239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7.2</v>
      </c>
      <c r="F23" s="94">
        <v>6.8</v>
      </c>
      <c r="G23" s="94">
        <v>3.7</v>
      </c>
      <c r="H23" s="94">
        <v>2.2999999999999998</v>
      </c>
      <c r="I23" s="94">
        <v>2.8</v>
      </c>
      <c r="J23" s="94">
        <v>0.5</v>
      </c>
      <c r="K23" s="94">
        <v>4.9000000000000004</v>
      </c>
      <c r="L23" s="94">
        <v>6.9</v>
      </c>
      <c r="M23" s="94">
        <v>7.5</v>
      </c>
      <c r="N23" s="130">
        <v>8.6</v>
      </c>
      <c r="O23" s="110">
        <v>9</v>
      </c>
      <c r="P23" s="130">
        <v>8.6999999999999993</v>
      </c>
      <c r="Q23" s="105">
        <f>AVERAGE(E23:P23)</f>
        <v>5.7416666666666671</v>
      </c>
      <c r="R23" s="105">
        <f>MAX(E23:P23)</f>
        <v>9</v>
      </c>
      <c r="S23" s="106">
        <f>MIN(E23:P23)</f>
        <v>0.5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2.1</v>
      </c>
      <c r="F24" s="26">
        <v>2.7</v>
      </c>
      <c r="G24" s="90">
        <v>1</v>
      </c>
      <c r="H24" s="26">
        <v>1.4</v>
      </c>
      <c r="I24" s="26">
        <v>0.5</v>
      </c>
      <c r="J24" s="26">
        <v>1.9</v>
      </c>
      <c r="K24" s="26">
        <v>1.9</v>
      </c>
      <c r="L24" s="26">
        <v>3.5</v>
      </c>
      <c r="M24" s="26">
        <v>2.5</v>
      </c>
      <c r="N24" s="127">
        <v>2.6</v>
      </c>
      <c r="O24" s="90">
        <v>4</v>
      </c>
      <c r="P24" s="90">
        <v>4</v>
      </c>
      <c r="Q24" s="95">
        <f>AVERAGE(E24:P24)</f>
        <v>2.3416666666666668</v>
      </c>
      <c r="R24" s="95">
        <f>MAX(E24:P24)</f>
        <v>4</v>
      </c>
      <c r="S24" s="96">
        <f>MIN(E24:P24)</f>
        <v>0.5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227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52" t="s">
        <v>228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204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200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120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121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367</v>
      </c>
      <c r="G8" s="8" t="s">
        <v>387</v>
      </c>
      <c r="H8" s="8" t="s">
        <v>411</v>
      </c>
      <c r="I8" s="8" t="s">
        <v>412</v>
      </c>
      <c r="J8" s="8" t="s">
        <v>461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500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350</v>
      </c>
      <c r="F9" s="8" t="s">
        <v>368</v>
      </c>
      <c r="G9" s="8" t="s">
        <v>389</v>
      </c>
      <c r="H9" s="8" t="s">
        <v>418</v>
      </c>
      <c r="I9" s="8" t="s">
        <v>448</v>
      </c>
      <c r="J9" s="8" t="s">
        <v>462</v>
      </c>
      <c r="K9" s="8" t="s">
        <v>419</v>
      </c>
      <c r="L9" s="8" t="s">
        <v>388</v>
      </c>
      <c r="M9" s="8" t="s">
        <v>488</v>
      </c>
      <c r="N9" s="8" t="s">
        <v>361</v>
      </c>
      <c r="O9" s="8" t="s">
        <v>513</v>
      </c>
      <c r="P9" s="8" t="s">
        <v>526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26">
        <v>8.1</v>
      </c>
      <c r="G12" s="26">
        <v>8.1</v>
      </c>
      <c r="H12" s="26">
        <v>8.1999999999999993</v>
      </c>
      <c r="I12" s="90">
        <v>8</v>
      </c>
      <c r="J12" s="90">
        <v>8</v>
      </c>
      <c r="K12" s="26">
        <v>8.1</v>
      </c>
      <c r="L12" s="90">
        <v>8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8.0749999999999975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9.1</v>
      </c>
      <c r="F13" s="26">
        <v>10</v>
      </c>
      <c r="G13" s="26">
        <v>9.1</v>
      </c>
      <c r="H13" s="93">
        <v>10</v>
      </c>
      <c r="I13" s="90">
        <v>9</v>
      </c>
      <c r="J13" s="90">
        <v>6</v>
      </c>
      <c r="K13" s="26">
        <v>7.9</v>
      </c>
      <c r="L13" s="26">
        <v>7.2</v>
      </c>
      <c r="M13" s="26">
        <v>8.1999999999999993</v>
      </c>
      <c r="N13" s="127">
        <v>10</v>
      </c>
      <c r="O13" s="127">
        <v>9.1999999999999993</v>
      </c>
      <c r="P13" s="127">
        <v>9.6999999999999993</v>
      </c>
      <c r="Q13" s="95">
        <f>AVERAGE(E13:P13)</f>
        <v>8.7833333333333332</v>
      </c>
      <c r="R13" s="97">
        <f>MAX(E13:P13)</f>
        <v>10</v>
      </c>
      <c r="S13" s="96">
        <f>MIN(E13:P13)</f>
        <v>6</v>
      </c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225</v>
      </c>
    </row>
    <row r="15" spans="2:20" ht="12.75" customHeight="1">
      <c r="B15" s="158"/>
      <c r="C15" s="16" t="s">
        <v>17</v>
      </c>
      <c r="D15" s="17" t="s">
        <v>15</v>
      </c>
      <c r="E15" s="26">
        <v>2.4</v>
      </c>
      <c r="F15" s="26">
        <v>2.5</v>
      </c>
      <c r="G15" s="26">
        <v>4.7</v>
      </c>
      <c r="H15" s="26">
        <v>4.4000000000000004</v>
      </c>
      <c r="I15" s="26">
        <v>4.5</v>
      </c>
      <c r="J15" s="26">
        <v>3.3</v>
      </c>
      <c r="K15" s="26">
        <v>2.9</v>
      </c>
      <c r="L15" s="90">
        <v>2</v>
      </c>
      <c r="M15" s="26">
        <v>1.4</v>
      </c>
      <c r="N15" s="127">
        <v>1.9</v>
      </c>
      <c r="O15" s="127">
        <v>1.3</v>
      </c>
      <c r="P15" s="127">
        <v>1.8</v>
      </c>
      <c r="Q15" s="95">
        <f>AVERAGE(E15:P15)</f>
        <v>2.7583333333333329</v>
      </c>
      <c r="R15" s="95">
        <f>MAX(E15:P15)</f>
        <v>4.7</v>
      </c>
      <c r="S15" s="96">
        <f>MIN(E15:P15)</f>
        <v>1.3</v>
      </c>
      <c r="T15" s="49" t="s">
        <v>233</v>
      </c>
    </row>
    <row r="16" spans="2:20" ht="12.75" customHeight="1">
      <c r="B16" s="158"/>
      <c r="C16" s="16" t="s">
        <v>18</v>
      </c>
      <c r="D16" s="17" t="s">
        <v>15</v>
      </c>
      <c r="E16" s="26">
        <v>2</v>
      </c>
      <c r="F16" s="26">
        <v>2</v>
      </c>
      <c r="G16" s="26">
        <v>4</v>
      </c>
      <c r="H16" s="26">
        <v>3</v>
      </c>
      <c r="I16" s="26">
        <v>6</v>
      </c>
      <c r="J16" s="26">
        <v>4</v>
      </c>
      <c r="K16" s="26">
        <v>2</v>
      </c>
      <c r="L16" s="26">
        <v>3</v>
      </c>
      <c r="M16" s="26">
        <v>6</v>
      </c>
      <c r="N16" s="127">
        <v>4</v>
      </c>
      <c r="O16" s="127">
        <v>2</v>
      </c>
      <c r="P16" s="127">
        <v>3</v>
      </c>
      <c r="Q16" s="97">
        <f>AVERAGE(E16:P16)</f>
        <v>3.4166666666666665</v>
      </c>
      <c r="R16" s="97">
        <f>MAX(E16:P16)</f>
        <v>6</v>
      </c>
      <c r="S16" s="98">
        <f>MIN(E16:P16)</f>
        <v>2</v>
      </c>
      <c r="T16" s="49" t="s">
        <v>225</v>
      </c>
    </row>
    <row r="17" spans="2:20" ht="12.75" customHeight="1">
      <c r="B17" s="158"/>
      <c r="C17" s="16" t="s">
        <v>26</v>
      </c>
      <c r="D17" s="20" t="s">
        <v>341</v>
      </c>
      <c r="E17" s="26">
        <v>3</v>
      </c>
      <c r="F17" s="26">
        <v>1</v>
      </c>
      <c r="G17" s="26">
        <v>35</v>
      </c>
      <c r="H17" s="26">
        <v>8</v>
      </c>
      <c r="I17" s="26">
        <v>21</v>
      </c>
      <c r="J17" s="26">
        <v>2</v>
      </c>
      <c r="K17" s="26">
        <v>3</v>
      </c>
      <c r="L17" s="26">
        <v>3</v>
      </c>
      <c r="M17" s="26">
        <v>2</v>
      </c>
      <c r="N17" s="26">
        <v>2</v>
      </c>
      <c r="O17" s="26">
        <v>1</v>
      </c>
      <c r="P17" s="26" t="s">
        <v>171</v>
      </c>
      <c r="Q17" s="97">
        <f>AVERAGE(E17:P17)</f>
        <v>7.3636363636363633</v>
      </c>
      <c r="R17" s="97">
        <f>MAX(E17:P17)</f>
        <v>35</v>
      </c>
      <c r="S17" s="98" t="s">
        <v>171</v>
      </c>
      <c r="T17" s="49" t="s">
        <v>238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26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26">
        <v>1.8</v>
      </c>
      <c r="F19" s="26">
        <v>1.1000000000000001</v>
      </c>
      <c r="G19" s="26">
        <v>2.8</v>
      </c>
      <c r="H19" s="26">
        <v>1.4</v>
      </c>
      <c r="I19" s="26">
        <v>1.9</v>
      </c>
      <c r="J19" s="90">
        <v>2</v>
      </c>
      <c r="K19" s="26">
        <v>2.4</v>
      </c>
      <c r="L19" s="26">
        <v>1.3</v>
      </c>
      <c r="M19" s="26">
        <v>0.72</v>
      </c>
      <c r="N19" s="127">
        <v>1.2</v>
      </c>
      <c r="O19" s="127">
        <v>0.54</v>
      </c>
      <c r="P19" s="90">
        <v>1</v>
      </c>
      <c r="Q19" s="95">
        <f>AVERAGE(E19:P19)</f>
        <v>1.5133333333333334</v>
      </c>
      <c r="R19" s="95">
        <f>MAX(E19:P19)</f>
        <v>2.8</v>
      </c>
      <c r="S19" s="96">
        <f>MIN(E19:P19)</f>
        <v>0.54</v>
      </c>
      <c r="T19" s="49" t="s">
        <v>237</v>
      </c>
    </row>
    <row r="20" spans="2:20" ht="12.75" customHeight="1">
      <c r="B20" s="158"/>
      <c r="C20" s="16" t="s">
        <v>21</v>
      </c>
      <c r="D20" s="17" t="s">
        <v>15</v>
      </c>
      <c r="E20" s="26">
        <v>0.11</v>
      </c>
      <c r="F20" s="26">
        <v>5.8999999999999997E-2</v>
      </c>
      <c r="G20" s="92">
        <v>0.1</v>
      </c>
      <c r="H20" s="26">
        <v>5.7000000000000002E-2</v>
      </c>
      <c r="I20" s="92">
        <v>0.1</v>
      </c>
      <c r="J20" s="26">
        <v>0.14000000000000001</v>
      </c>
      <c r="K20" s="26">
        <v>0.12</v>
      </c>
      <c r="L20" s="26">
        <v>8.5999999999999993E-2</v>
      </c>
      <c r="M20" s="26">
        <v>4.2000000000000003E-2</v>
      </c>
      <c r="N20" s="127">
        <v>4.4999999999999998E-2</v>
      </c>
      <c r="O20" s="127">
        <v>3.9E-2</v>
      </c>
      <c r="P20" s="127">
        <v>5.7000000000000002E-2</v>
      </c>
      <c r="Q20" s="101">
        <f>AVERAGE(E20:P20)</f>
        <v>7.9583333333333353E-2</v>
      </c>
      <c r="R20" s="100">
        <f>MAX(E20:P20)</f>
        <v>0.14000000000000001</v>
      </c>
      <c r="S20" s="102">
        <f>MIN(E20:P20)</f>
        <v>3.9E-2</v>
      </c>
      <c r="T20" s="49" t="s">
        <v>239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3.2</v>
      </c>
      <c r="F24" s="90">
        <v>3</v>
      </c>
      <c r="G24" s="26">
        <v>1.5</v>
      </c>
      <c r="H24" s="26">
        <v>1.6</v>
      </c>
      <c r="I24" s="26">
        <v>0.9</v>
      </c>
      <c r="J24" s="90">
        <v>2</v>
      </c>
      <c r="K24" s="26">
        <v>1.7</v>
      </c>
      <c r="L24" s="26">
        <v>3.5</v>
      </c>
      <c r="M24" s="26">
        <v>2.9</v>
      </c>
      <c r="N24" s="127">
        <v>4.0999999999999996</v>
      </c>
      <c r="O24" s="90">
        <v>6</v>
      </c>
      <c r="P24" s="90">
        <v>7</v>
      </c>
      <c r="Q24" s="95">
        <f>AVERAGE(E24:P24)</f>
        <v>3.1166666666666667</v>
      </c>
      <c r="R24" s="95">
        <f>MAX(E24:P24)</f>
        <v>7</v>
      </c>
      <c r="S24" s="96">
        <f>MIN(E24:P24)</f>
        <v>0.9</v>
      </c>
      <c r="T24" s="49" t="s">
        <v>245</v>
      </c>
    </row>
    <row r="25" spans="2:20" ht="12.75" customHeight="1">
      <c r="B25" s="170"/>
      <c r="C25" s="68"/>
      <c r="D25" s="81"/>
      <c r="E25" s="26"/>
      <c r="F25" s="26"/>
      <c r="G25" s="30"/>
      <c r="H25" s="30"/>
      <c r="I25" s="30"/>
      <c r="J25" s="30"/>
      <c r="K25" s="26"/>
      <c r="L25" s="26"/>
      <c r="M25" s="26"/>
      <c r="N25" s="128"/>
      <c r="O25" s="127"/>
      <c r="P25" s="30"/>
      <c r="Q25" s="107"/>
      <c r="R25" s="107"/>
      <c r="S25" s="56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85">
        <v>2.1</v>
      </c>
      <c r="F26" s="78"/>
      <c r="G26" s="78"/>
      <c r="H26" s="85">
        <v>2.9</v>
      </c>
      <c r="I26" s="78"/>
      <c r="J26" s="78"/>
      <c r="K26" s="85">
        <v>2.1</v>
      </c>
      <c r="L26" s="78"/>
      <c r="M26" s="78"/>
      <c r="N26" s="129">
        <v>1.6</v>
      </c>
      <c r="O26" s="78"/>
      <c r="P26" s="78"/>
      <c r="Q26" s="108">
        <f>AVERAGE(E26:P26)</f>
        <v>2.1749999999999998</v>
      </c>
      <c r="R26" s="108">
        <f>MAX(E26:P26)</f>
        <v>2.9</v>
      </c>
      <c r="S26" s="109">
        <f>MIN(E26:P26)</f>
        <v>1.6</v>
      </c>
      <c r="T26" s="51" t="s">
        <v>225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 t="s">
        <v>413</v>
      </c>
      <c r="O27" s="62"/>
      <c r="P27" s="62"/>
      <c r="Q27" s="62" t="s">
        <v>413</v>
      </c>
      <c r="R27" s="62" t="s">
        <v>413</v>
      </c>
      <c r="S27" s="62" t="s">
        <v>413</v>
      </c>
      <c r="T27" s="52" t="s">
        <v>226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 t="s">
        <v>414</v>
      </c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 t="s">
        <v>415</v>
      </c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 t="s">
        <v>416</v>
      </c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 t="s">
        <v>415</v>
      </c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 t="s">
        <v>417</v>
      </c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 t="s">
        <v>417</v>
      </c>
      <c r="I34" s="18"/>
      <c r="J34" s="18"/>
      <c r="K34" s="18"/>
      <c r="L34" s="18"/>
      <c r="M34" s="18"/>
      <c r="N34" s="18"/>
      <c r="O34" s="18"/>
      <c r="P34" s="18"/>
      <c r="Q34" s="18" t="s">
        <v>417</v>
      </c>
      <c r="R34" s="18" t="s">
        <v>417</v>
      </c>
      <c r="S34" s="18" t="s">
        <v>417</v>
      </c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26"/>
      <c r="H50" s="92">
        <v>0.2</v>
      </c>
      <c r="I50" s="18"/>
      <c r="J50" s="18"/>
      <c r="K50" s="18"/>
      <c r="L50" s="18"/>
      <c r="M50" s="18"/>
      <c r="N50" s="18"/>
      <c r="O50" s="18"/>
      <c r="P50" s="18"/>
      <c r="Q50" s="92">
        <v>0.2</v>
      </c>
      <c r="R50" s="92">
        <v>0.2</v>
      </c>
      <c r="S50" s="92">
        <v>0.2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238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238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16700</v>
      </c>
      <c r="F88" s="94">
        <v>17100</v>
      </c>
      <c r="G88" s="94">
        <v>13400</v>
      </c>
      <c r="H88" s="94">
        <v>16000</v>
      </c>
      <c r="I88" s="94">
        <v>14800</v>
      </c>
      <c r="J88" s="94">
        <v>15400</v>
      </c>
      <c r="K88" s="94">
        <v>14800</v>
      </c>
      <c r="L88" s="94">
        <v>16600</v>
      </c>
      <c r="M88" s="94">
        <v>17500</v>
      </c>
      <c r="N88" s="130">
        <v>16800</v>
      </c>
      <c r="O88" s="130">
        <v>18600</v>
      </c>
      <c r="P88" s="130">
        <v>16200</v>
      </c>
      <c r="Q88" s="103">
        <v>16200</v>
      </c>
      <c r="R88" s="103">
        <f>MAX(E88:P88)</f>
        <v>18600</v>
      </c>
      <c r="S88" s="104">
        <f>MIN(E88:P88)</f>
        <v>13400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56"/>
      <c r="R93" s="56"/>
      <c r="S93" s="57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26" t="s">
        <v>469</v>
      </c>
      <c r="F94" s="18"/>
      <c r="G94" s="26">
        <v>35</v>
      </c>
      <c r="H94" s="18"/>
      <c r="I94" s="26">
        <v>45</v>
      </c>
      <c r="J94" s="18"/>
      <c r="K94" s="26">
        <v>7.1</v>
      </c>
      <c r="L94" s="18"/>
      <c r="M94" s="26">
        <v>1.1000000000000001</v>
      </c>
      <c r="N94" s="18"/>
      <c r="O94" s="127">
        <v>2.8</v>
      </c>
      <c r="P94" s="18"/>
      <c r="Q94" s="26">
        <v>15</v>
      </c>
      <c r="R94" s="26">
        <f>MAX(E94:P94)</f>
        <v>45</v>
      </c>
      <c r="S94" s="26" t="s">
        <v>469</v>
      </c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122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123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367</v>
      </c>
      <c r="G8" s="8" t="s">
        <v>387</v>
      </c>
      <c r="H8" s="8" t="s">
        <v>411</v>
      </c>
      <c r="I8" s="8" t="s">
        <v>412</v>
      </c>
      <c r="J8" s="8" t="s">
        <v>461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500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351</v>
      </c>
      <c r="F9" s="8" t="s">
        <v>369</v>
      </c>
      <c r="G9" s="8" t="s">
        <v>390</v>
      </c>
      <c r="H9" s="8" t="s">
        <v>419</v>
      </c>
      <c r="I9" s="8" t="s">
        <v>449</v>
      </c>
      <c r="J9" s="8" t="s">
        <v>463</v>
      </c>
      <c r="K9" s="8" t="s">
        <v>393</v>
      </c>
      <c r="L9" s="8" t="s">
        <v>479</v>
      </c>
      <c r="M9" s="8" t="s">
        <v>490</v>
      </c>
      <c r="N9" s="8" t="s">
        <v>501</v>
      </c>
      <c r="O9" s="8" t="s">
        <v>514</v>
      </c>
      <c r="P9" s="8" t="s">
        <v>499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26">
        <v>8.1</v>
      </c>
      <c r="G12" s="26">
        <v>8.1</v>
      </c>
      <c r="H12" s="26">
        <v>8.1999999999999993</v>
      </c>
      <c r="I12" s="90">
        <v>8</v>
      </c>
      <c r="J12" s="26">
        <v>8.1</v>
      </c>
      <c r="K12" s="26">
        <v>8.1</v>
      </c>
      <c r="L12" s="90">
        <v>8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8.0833333333333321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90">
        <v>9</v>
      </c>
      <c r="F13" s="26">
        <v>9.6999999999999993</v>
      </c>
      <c r="G13" s="26">
        <v>9.8000000000000007</v>
      </c>
      <c r="H13" s="93">
        <v>10</v>
      </c>
      <c r="I13" s="26">
        <v>6.3</v>
      </c>
      <c r="J13" s="26">
        <v>6.9</v>
      </c>
      <c r="K13" s="26">
        <v>8.1</v>
      </c>
      <c r="L13" s="26">
        <v>7.3</v>
      </c>
      <c r="M13" s="26">
        <v>7.9</v>
      </c>
      <c r="N13" s="127">
        <v>9.9</v>
      </c>
      <c r="O13" s="127">
        <v>8.8000000000000007</v>
      </c>
      <c r="P13" s="127">
        <v>9.4</v>
      </c>
      <c r="Q13" s="95">
        <f>AVERAGE(E13:P13)</f>
        <v>8.5916666666666668</v>
      </c>
      <c r="R13" s="97">
        <f>MAX(E13:P13)</f>
        <v>10</v>
      </c>
      <c r="S13" s="96">
        <f>MIN(E13:P13)</f>
        <v>6.3</v>
      </c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223</v>
      </c>
    </row>
    <row r="15" spans="2:20" ht="12.75" customHeight="1">
      <c r="B15" s="158"/>
      <c r="C15" s="16" t="s">
        <v>17</v>
      </c>
      <c r="D15" s="17" t="s">
        <v>15</v>
      </c>
      <c r="E15" s="26">
        <v>1.7</v>
      </c>
      <c r="F15" s="90">
        <v>2</v>
      </c>
      <c r="G15" s="26">
        <v>3.9</v>
      </c>
      <c r="H15" s="26">
        <v>4.3</v>
      </c>
      <c r="I15" s="26">
        <v>3.7</v>
      </c>
      <c r="J15" s="26">
        <v>2.5</v>
      </c>
      <c r="K15" s="26">
        <v>2.6</v>
      </c>
      <c r="L15" s="26">
        <v>1.8</v>
      </c>
      <c r="M15" s="26">
        <v>1.4</v>
      </c>
      <c r="N15" s="127">
        <v>1.7</v>
      </c>
      <c r="O15" s="127">
        <v>1.4</v>
      </c>
      <c r="P15" s="127">
        <v>1.8</v>
      </c>
      <c r="Q15" s="95">
        <f>AVERAGE(E15:P15)</f>
        <v>2.4</v>
      </c>
      <c r="R15" s="95">
        <f>MAX(E15:P15)</f>
        <v>4.3</v>
      </c>
      <c r="S15" s="96">
        <f>MIN(E15:P15)</f>
        <v>1.4</v>
      </c>
      <c r="T15" s="49" t="s">
        <v>233</v>
      </c>
    </row>
    <row r="16" spans="2:20" ht="12.75" customHeight="1">
      <c r="B16" s="158"/>
      <c r="C16" s="16" t="s">
        <v>18</v>
      </c>
      <c r="D16" s="17" t="s">
        <v>15</v>
      </c>
      <c r="E16" s="26">
        <v>4</v>
      </c>
      <c r="F16" s="26">
        <v>2</v>
      </c>
      <c r="G16" s="26">
        <v>6</v>
      </c>
      <c r="H16" s="26">
        <v>3</v>
      </c>
      <c r="I16" s="26">
        <v>5</v>
      </c>
      <c r="J16" s="26">
        <v>3</v>
      </c>
      <c r="K16" s="26">
        <v>4</v>
      </c>
      <c r="L16" s="26">
        <v>5</v>
      </c>
      <c r="M16" s="26">
        <v>6</v>
      </c>
      <c r="N16" s="127">
        <v>2</v>
      </c>
      <c r="O16" s="127">
        <v>2</v>
      </c>
      <c r="P16" s="127">
        <v>2</v>
      </c>
      <c r="Q16" s="97">
        <f>AVERAGE(E16:P16)</f>
        <v>3.6666666666666665</v>
      </c>
      <c r="R16" s="97">
        <f>MAX(E16:P16)</f>
        <v>6</v>
      </c>
      <c r="S16" s="98">
        <f>MIN(E16:P16)</f>
        <v>2</v>
      </c>
      <c r="T16" s="49" t="s">
        <v>223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223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26">
        <v>0.44</v>
      </c>
      <c r="F19" s="26">
        <v>0.51</v>
      </c>
      <c r="G19" s="26">
        <v>0.56999999999999995</v>
      </c>
      <c r="H19" s="26">
        <v>0.66</v>
      </c>
      <c r="I19" s="26">
        <v>1.2</v>
      </c>
      <c r="J19" s="26">
        <v>0.44</v>
      </c>
      <c r="K19" s="26">
        <v>1.6</v>
      </c>
      <c r="L19" s="26">
        <v>0.74</v>
      </c>
      <c r="M19" s="26">
        <v>0.53</v>
      </c>
      <c r="N19" s="127">
        <v>0.59</v>
      </c>
      <c r="O19" s="127">
        <v>0.51</v>
      </c>
      <c r="P19" s="127">
        <v>0.89</v>
      </c>
      <c r="Q19" s="100">
        <f>AVERAGE(E19:P19)</f>
        <v>0.72333333333333327</v>
      </c>
      <c r="R19" s="95">
        <f>MAX(E19:P19)</f>
        <v>1.6</v>
      </c>
      <c r="S19" s="99">
        <f>MIN(E19:P19)</f>
        <v>0.44</v>
      </c>
      <c r="T19" s="49" t="s">
        <v>200</v>
      </c>
    </row>
    <row r="20" spans="2:20" ht="12.75" customHeight="1">
      <c r="B20" s="158"/>
      <c r="C20" s="16" t="s">
        <v>21</v>
      </c>
      <c r="D20" s="17" t="s">
        <v>15</v>
      </c>
      <c r="E20" s="26">
        <v>2.5000000000000001E-2</v>
      </c>
      <c r="F20" s="26">
        <v>2.8000000000000001E-2</v>
      </c>
      <c r="G20" s="91">
        <v>0.06</v>
      </c>
      <c r="H20" s="26">
        <v>3.6999999999999998E-2</v>
      </c>
      <c r="I20" s="26">
        <v>8.2000000000000003E-2</v>
      </c>
      <c r="J20" s="26">
        <v>5.1999999999999998E-2</v>
      </c>
      <c r="K20" s="26">
        <v>9.0999999999999998E-2</v>
      </c>
      <c r="L20" s="26">
        <v>3.4000000000000002E-2</v>
      </c>
      <c r="M20" s="26">
        <v>3.7999999999999999E-2</v>
      </c>
      <c r="N20" s="127">
        <v>2.5000000000000001E-2</v>
      </c>
      <c r="O20" s="127">
        <v>3.5999999999999997E-2</v>
      </c>
      <c r="P20" s="127">
        <v>3.5000000000000003E-2</v>
      </c>
      <c r="Q20" s="101">
        <f>AVERAGE(E20:P20)</f>
        <v>4.5250000000000005E-2</v>
      </c>
      <c r="R20" s="101">
        <f>MAX(E20:P20)</f>
        <v>9.0999999999999998E-2</v>
      </c>
      <c r="S20" s="102">
        <f>MIN(E20:P20)</f>
        <v>2.5000000000000001E-2</v>
      </c>
      <c r="T20" s="49" t="s">
        <v>239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3.2</v>
      </c>
      <c r="F24" s="90">
        <v>3</v>
      </c>
      <c r="G24" s="26">
        <v>1.5</v>
      </c>
      <c r="H24" s="26">
        <v>1.6</v>
      </c>
      <c r="I24" s="26">
        <v>0.9</v>
      </c>
      <c r="J24" s="90">
        <v>2</v>
      </c>
      <c r="K24" s="26">
        <v>1.7</v>
      </c>
      <c r="L24" s="26">
        <v>3.5</v>
      </c>
      <c r="M24" s="26">
        <v>2.9</v>
      </c>
      <c r="N24" s="127">
        <v>4.0999999999999996</v>
      </c>
      <c r="O24" s="90">
        <v>6</v>
      </c>
      <c r="P24" s="90">
        <v>7</v>
      </c>
      <c r="Q24" s="95">
        <f>AVERAGE(E24:P24)</f>
        <v>3.1166666666666667</v>
      </c>
      <c r="R24" s="95">
        <f>MAX(E24:P24)</f>
        <v>7</v>
      </c>
      <c r="S24" s="96">
        <f>MIN(E24:P24)</f>
        <v>0.9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223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224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238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238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124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125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367</v>
      </c>
      <c r="G8" s="8" t="s">
        <v>387</v>
      </c>
      <c r="H8" s="8" t="s">
        <v>411</v>
      </c>
      <c r="I8" s="8" t="s">
        <v>412</v>
      </c>
      <c r="J8" s="8" t="s">
        <v>461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500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352</v>
      </c>
      <c r="F9" s="8" t="s">
        <v>370</v>
      </c>
      <c r="G9" s="8" t="s">
        <v>391</v>
      </c>
      <c r="H9" s="8" t="s">
        <v>420</v>
      </c>
      <c r="I9" s="8" t="s">
        <v>423</v>
      </c>
      <c r="J9" s="8" t="s">
        <v>450</v>
      </c>
      <c r="K9" s="8" t="s">
        <v>428</v>
      </c>
      <c r="L9" s="8" t="s">
        <v>479</v>
      </c>
      <c r="M9" s="8" t="s">
        <v>491</v>
      </c>
      <c r="N9" s="8" t="s">
        <v>349</v>
      </c>
      <c r="O9" s="8" t="s">
        <v>516</v>
      </c>
      <c r="P9" s="8" t="s">
        <v>524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90">
        <v>8</v>
      </c>
      <c r="H12" s="26">
        <v>7.9</v>
      </c>
      <c r="I12" s="26">
        <v>7.8</v>
      </c>
      <c r="J12" s="26">
        <v>7.9</v>
      </c>
      <c r="K12" s="90">
        <v>8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8.0083333333333311</v>
      </c>
      <c r="R12" s="95">
        <f>MAX(E12:P12)</f>
        <v>8.1</v>
      </c>
      <c r="S12" s="96">
        <f>MIN(E12:P12)</f>
        <v>7.8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221</v>
      </c>
    </row>
    <row r="15" spans="2:20" ht="12.75" customHeight="1">
      <c r="B15" s="158"/>
      <c r="C15" s="16" t="s">
        <v>17</v>
      </c>
      <c r="D15" s="17" t="s">
        <v>15</v>
      </c>
      <c r="E15" s="26">
        <v>1.5</v>
      </c>
      <c r="F15" s="26">
        <v>1.3</v>
      </c>
      <c r="G15" s="26">
        <v>1.5</v>
      </c>
      <c r="H15" s="26">
        <v>2.1</v>
      </c>
      <c r="I15" s="26">
        <v>1.4</v>
      </c>
      <c r="J15" s="26">
        <v>1.6</v>
      </c>
      <c r="K15" s="26">
        <v>1.4</v>
      </c>
      <c r="L15" s="26">
        <v>1.4</v>
      </c>
      <c r="M15" s="26">
        <v>1.2</v>
      </c>
      <c r="N15" s="127">
        <v>1.4</v>
      </c>
      <c r="O15" s="127">
        <v>1.2</v>
      </c>
      <c r="P15" s="127">
        <v>1.7</v>
      </c>
      <c r="Q15" s="95">
        <f>AVERAGE(E15:P15)</f>
        <v>1.4749999999999999</v>
      </c>
      <c r="R15" s="95">
        <f>MAX(E15:P15)</f>
        <v>2.1</v>
      </c>
      <c r="S15" s="96">
        <f>MIN(E15:P15)</f>
        <v>1.2</v>
      </c>
      <c r="T15" s="49" t="s">
        <v>233</v>
      </c>
    </row>
    <row r="16" spans="2:20" ht="12.75" customHeight="1">
      <c r="B16" s="158"/>
      <c r="C16" s="16" t="s">
        <v>18</v>
      </c>
      <c r="D16" s="17" t="s">
        <v>15</v>
      </c>
      <c r="E16" s="26">
        <v>5</v>
      </c>
      <c r="F16" s="26">
        <v>2</v>
      </c>
      <c r="G16" s="26">
        <v>1</v>
      </c>
      <c r="H16" s="26">
        <v>2</v>
      </c>
      <c r="I16" s="26">
        <v>2</v>
      </c>
      <c r="J16" s="26">
        <v>4</v>
      </c>
      <c r="K16" s="26">
        <v>2</v>
      </c>
      <c r="L16" s="26">
        <v>4</v>
      </c>
      <c r="M16" s="26">
        <v>5</v>
      </c>
      <c r="N16" s="127">
        <v>5</v>
      </c>
      <c r="O16" s="127">
        <v>3</v>
      </c>
      <c r="P16" s="127">
        <v>2</v>
      </c>
      <c r="Q16" s="97">
        <f>AVERAGE(E16:P16)</f>
        <v>3.0833333333333335</v>
      </c>
      <c r="R16" s="97">
        <f>MAX(E16:P16)</f>
        <v>5</v>
      </c>
      <c r="S16" s="98">
        <f>MIN(E16:P16)</f>
        <v>1</v>
      </c>
      <c r="T16" s="49" t="s">
        <v>221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221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26">
        <v>0.23</v>
      </c>
      <c r="F19" s="26">
        <v>0.16</v>
      </c>
      <c r="G19" s="26">
        <v>0.18</v>
      </c>
      <c r="H19" s="26">
        <v>0.21</v>
      </c>
      <c r="I19" s="26">
        <v>0.23</v>
      </c>
      <c r="J19" s="92">
        <v>0.2</v>
      </c>
      <c r="K19" s="26">
        <v>0.23</v>
      </c>
      <c r="L19" s="26">
        <v>0.21</v>
      </c>
      <c r="M19" s="26">
        <v>0.28000000000000003</v>
      </c>
      <c r="N19" s="127">
        <v>0.13</v>
      </c>
      <c r="O19" s="127">
        <v>0.54</v>
      </c>
      <c r="P19" s="127">
        <v>0.18</v>
      </c>
      <c r="Q19" s="100">
        <f>AVERAGE(E19:P19)</f>
        <v>0.23166666666666669</v>
      </c>
      <c r="R19" s="100">
        <f>MAX(E19:P19)</f>
        <v>0.54</v>
      </c>
      <c r="S19" s="99">
        <f>MIN(E19:P19)</f>
        <v>0.13</v>
      </c>
      <c r="T19" s="49" t="s">
        <v>200</v>
      </c>
    </row>
    <row r="20" spans="2:20" ht="12.75" customHeight="1">
      <c r="B20" s="158"/>
      <c r="C20" s="16" t="s">
        <v>21</v>
      </c>
      <c r="D20" s="17" t="s">
        <v>15</v>
      </c>
      <c r="E20" s="26">
        <v>2.7E-2</v>
      </c>
      <c r="F20" s="26">
        <v>2.1000000000000001E-2</v>
      </c>
      <c r="G20" s="26">
        <v>2.5999999999999999E-2</v>
      </c>
      <c r="H20" s="91">
        <v>0.03</v>
      </c>
      <c r="I20" s="26">
        <v>5.8999999999999997E-2</v>
      </c>
      <c r="J20" s="91">
        <v>0.05</v>
      </c>
      <c r="K20" s="26">
        <v>3.4000000000000002E-2</v>
      </c>
      <c r="L20" s="26">
        <v>2.7E-2</v>
      </c>
      <c r="M20" s="91">
        <v>0.03</v>
      </c>
      <c r="N20" s="127">
        <v>1.9E-2</v>
      </c>
      <c r="O20" s="127">
        <v>3.5999999999999997E-2</v>
      </c>
      <c r="P20" s="127">
        <v>2.5999999999999999E-2</v>
      </c>
      <c r="Q20" s="101">
        <f>AVERAGE(E20:P20)</f>
        <v>3.2083333333333332E-2</v>
      </c>
      <c r="R20" s="101">
        <f>MAX(E20:P20)</f>
        <v>5.8999999999999997E-2</v>
      </c>
      <c r="S20" s="102">
        <f>MIN(E20:P20)</f>
        <v>1.9E-2</v>
      </c>
      <c r="T20" s="49" t="s">
        <v>239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/>
      <c r="F23" s="110"/>
      <c r="G23" s="110"/>
      <c r="H23" s="94"/>
      <c r="I23" s="94"/>
      <c r="J23" s="94"/>
      <c r="K23" s="94"/>
      <c r="L23" s="94"/>
      <c r="M23" s="94"/>
      <c r="N23" s="94"/>
      <c r="O23" s="94"/>
      <c r="P23" s="94"/>
      <c r="Q23" s="105"/>
      <c r="R23" s="105"/>
      <c r="S23" s="106"/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3.2</v>
      </c>
      <c r="F24" s="90">
        <v>3</v>
      </c>
      <c r="G24" s="26">
        <v>1.5</v>
      </c>
      <c r="H24" s="26">
        <v>1.6</v>
      </c>
      <c r="I24" s="26">
        <v>0.9</v>
      </c>
      <c r="J24" s="90">
        <v>2</v>
      </c>
      <c r="K24" s="26">
        <v>1.7</v>
      </c>
      <c r="L24" s="26">
        <v>3.5</v>
      </c>
      <c r="M24" s="26">
        <v>2.9</v>
      </c>
      <c r="N24" s="127">
        <v>4.0999999999999996</v>
      </c>
      <c r="O24" s="90">
        <v>6</v>
      </c>
      <c r="P24" s="90">
        <v>7</v>
      </c>
      <c r="Q24" s="95">
        <f>AVERAGE(E24:P24)</f>
        <v>3.1166666666666667</v>
      </c>
      <c r="R24" s="95">
        <f>MAX(E24:P24)</f>
        <v>7</v>
      </c>
      <c r="S24" s="96">
        <f>MIN(E24:P24)</f>
        <v>0.9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85"/>
      <c r="F26" s="78"/>
      <c r="G26" s="78"/>
      <c r="H26" s="85"/>
      <c r="I26" s="78"/>
      <c r="J26" s="78"/>
      <c r="K26" s="85"/>
      <c r="L26" s="78"/>
      <c r="M26" s="78"/>
      <c r="N26" s="85"/>
      <c r="O26" s="78"/>
      <c r="P26" s="78"/>
      <c r="Q26" s="108"/>
      <c r="R26" s="108"/>
      <c r="S26" s="109"/>
      <c r="T26" s="51" t="s">
        <v>221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222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238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238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127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126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367</v>
      </c>
      <c r="G8" s="8" t="s">
        <v>387</v>
      </c>
      <c r="H8" s="8" t="s">
        <v>411</v>
      </c>
      <c r="I8" s="8" t="s">
        <v>412</v>
      </c>
      <c r="J8" s="8" t="s">
        <v>461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500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353</v>
      </c>
      <c r="F9" s="8" t="s">
        <v>347</v>
      </c>
      <c r="G9" s="8" t="s">
        <v>392</v>
      </c>
      <c r="H9" s="8" t="s">
        <v>421</v>
      </c>
      <c r="I9" s="8" t="s">
        <v>428</v>
      </c>
      <c r="J9" s="8" t="s">
        <v>464</v>
      </c>
      <c r="K9" s="8" t="s">
        <v>428</v>
      </c>
      <c r="L9" s="8" t="s">
        <v>367</v>
      </c>
      <c r="M9" s="8" t="s">
        <v>490</v>
      </c>
      <c r="N9" s="8" t="s">
        <v>502</v>
      </c>
      <c r="O9" s="8" t="s">
        <v>510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219</v>
      </c>
    </row>
    <row r="15" spans="2:20" ht="12.75" customHeight="1">
      <c r="B15" s="158"/>
      <c r="C15" s="16" t="s">
        <v>17</v>
      </c>
      <c r="D15" s="17" t="s">
        <v>15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49" t="s">
        <v>233</v>
      </c>
    </row>
    <row r="16" spans="2:20" ht="12.75" customHeight="1">
      <c r="B16" s="158"/>
      <c r="C16" s="16" t="s">
        <v>18</v>
      </c>
      <c r="D16" s="17" t="s">
        <v>15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49" t="s">
        <v>219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219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200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239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8.3000000000000007</v>
      </c>
      <c r="F23" s="110">
        <v>7</v>
      </c>
      <c r="G23" s="110">
        <v>4</v>
      </c>
      <c r="H23" s="94">
        <v>2.2999999999999998</v>
      </c>
      <c r="I23" s="94">
        <v>2.4</v>
      </c>
      <c r="J23" s="94">
        <v>2.2000000000000002</v>
      </c>
      <c r="K23" s="94">
        <v>5.5</v>
      </c>
      <c r="L23" s="94">
        <v>7.4</v>
      </c>
      <c r="M23" s="94">
        <v>8.3000000000000007</v>
      </c>
      <c r="N23" s="130">
        <v>9.5</v>
      </c>
      <c r="O23" s="130">
        <v>9.5</v>
      </c>
      <c r="P23" s="130">
        <v>9.4</v>
      </c>
      <c r="Q23" s="105">
        <f>AVERAGE(E23:P23)</f>
        <v>6.3166666666666673</v>
      </c>
      <c r="R23" s="105">
        <f>MAX(E23:P23)</f>
        <v>9.5</v>
      </c>
      <c r="S23" s="106">
        <f>MIN(E23:P23)</f>
        <v>2.2000000000000002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3.2</v>
      </c>
      <c r="F24" s="90">
        <v>3</v>
      </c>
      <c r="G24" s="26">
        <v>1.5</v>
      </c>
      <c r="H24" s="26">
        <v>1.6</v>
      </c>
      <c r="I24" s="26">
        <v>0.9</v>
      </c>
      <c r="J24" s="90">
        <v>2</v>
      </c>
      <c r="K24" s="26">
        <v>1.7</v>
      </c>
      <c r="L24" s="26">
        <v>3.5</v>
      </c>
      <c r="M24" s="26">
        <v>2.9</v>
      </c>
      <c r="N24" s="127">
        <v>4.0999999999999996</v>
      </c>
      <c r="O24" s="90">
        <v>6</v>
      </c>
      <c r="P24" s="90">
        <v>7</v>
      </c>
      <c r="Q24" s="95">
        <f>AVERAGE(E24:P24)</f>
        <v>3.1166666666666667</v>
      </c>
      <c r="R24" s="95">
        <f>MAX(E24:P24)</f>
        <v>7</v>
      </c>
      <c r="S24" s="96">
        <f>MIN(E24:P24)</f>
        <v>0.9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219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220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189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189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189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74"/>
      <c r="E109" s="4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T109"/>
  <sheetViews>
    <sheetView zoomScaleNormal="100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305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306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229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271</v>
      </c>
      <c r="E8" s="8" t="s">
        <v>270</v>
      </c>
      <c r="F8" s="8" t="s">
        <v>245</v>
      </c>
      <c r="G8" s="8" t="s">
        <v>245</v>
      </c>
      <c r="H8" s="8" t="s">
        <v>245</v>
      </c>
      <c r="I8" s="8" t="s">
        <v>245</v>
      </c>
      <c r="J8" s="8" t="s">
        <v>245</v>
      </c>
      <c r="K8" s="8" t="s">
        <v>245</v>
      </c>
      <c r="L8" s="8" t="s">
        <v>245</v>
      </c>
      <c r="M8" s="8" t="s">
        <v>245</v>
      </c>
      <c r="N8" s="8" t="s">
        <v>245</v>
      </c>
      <c r="O8" s="8" t="s">
        <v>245</v>
      </c>
      <c r="P8" s="8" t="s">
        <v>245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271</v>
      </c>
      <c r="E9" s="8" t="s">
        <v>270</v>
      </c>
      <c r="F9" s="8" t="s">
        <v>245</v>
      </c>
      <c r="G9" s="8" t="s">
        <v>245</v>
      </c>
      <c r="H9" s="8" t="s">
        <v>245</v>
      </c>
      <c r="I9" s="8" t="s">
        <v>245</v>
      </c>
      <c r="J9" s="8" t="s">
        <v>245</v>
      </c>
      <c r="K9" s="8" t="s">
        <v>245</v>
      </c>
      <c r="L9" s="8" t="s">
        <v>245</v>
      </c>
      <c r="M9" s="8" t="s">
        <v>245</v>
      </c>
      <c r="N9" s="8" t="s">
        <v>245</v>
      </c>
      <c r="O9" s="8" t="s">
        <v>245</v>
      </c>
      <c r="P9" s="8" t="s">
        <v>245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0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87">
        <v>8</v>
      </c>
      <c r="F12" s="87">
        <v>8.1</v>
      </c>
      <c r="G12" s="87">
        <v>8.1</v>
      </c>
      <c r="H12" s="87">
        <v>8.1</v>
      </c>
      <c r="I12" s="87">
        <v>7.9</v>
      </c>
      <c r="J12" s="87">
        <v>8</v>
      </c>
      <c r="K12" s="87">
        <v>8.1</v>
      </c>
      <c r="L12" s="87">
        <v>8</v>
      </c>
      <c r="M12" s="87">
        <v>8.1</v>
      </c>
      <c r="N12" s="87">
        <v>8.1</v>
      </c>
      <c r="O12" s="87">
        <v>8.1</v>
      </c>
      <c r="P12" s="87">
        <v>8.1</v>
      </c>
      <c r="Q12" s="95">
        <f>AVERAGE(E12:P12)</f>
        <v>8.0583333333333318</v>
      </c>
      <c r="R12" s="95">
        <f>MAX(備讃瀬戸2上層!E12:P12,備讃瀬戸2中層!E12:P12,備讃瀬戸2下層!E12:P12)</f>
        <v>8.1999999999999993</v>
      </c>
      <c r="S12" s="96">
        <f>MIN(備讃瀬戸2上層!E12:P12,備讃瀬戸2中層!E12:P12,備讃瀬戸2下層!E12:P12)</f>
        <v>7.8</v>
      </c>
      <c r="T12" s="49" t="s">
        <v>272</v>
      </c>
    </row>
    <row r="13" spans="2:20" ht="12.75" customHeight="1">
      <c r="B13" s="158"/>
      <c r="C13" s="16" t="s">
        <v>14</v>
      </c>
      <c r="D13" s="17" t="s">
        <v>15</v>
      </c>
      <c r="E13" s="87">
        <v>9.1</v>
      </c>
      <c r="F13" s="87">
        <v>9.9</v>
      </c>
      <c r="G13" s="87">
        <v>9.5</v>
      </c>
      <c r="H13" s="28">
        <v>10</v>
      </c>
      <c r="I13" s="87">
        <v>7.7</v>
      </c>
      <c r="J13" s="87">
        <v>6.5</v>
      </c>
      <c r="K13" s="87">
        <v>8</v>
      </c>
      <c r="L13" s="87">
        <v>7.3</v>
      </c>
      <c r="M13" s="87">
        <v>8.1</v>
      </c>
      <c r="N13" s="28">
        <v>10</v>
      </c>
      <c r="O13" s="87">
        <v>9</v>
      </c>
      <c r="P13" s="87">
        <v>9.6</v>
      </c>
      <c r="Q13" s="95">
        <f>AVERAGE(E13:P13)</f>
        <v>8.7249999999999996</v>
      </c>
      <c r="R13" s="97">
        <f>MAX(備讃瀬戸2上層!E13:P13,備讃瀬戸2中層!E13:P13)</f>
        <v>10</v>
      </c>
      <c r="S13" s="96">
        <f>MIN(備讃瀬戸2上層!E13:P13,備讃瀬戸2中層!E13:P13)</f>
        <v>6</v>
      </c>
      <c r="T13" s="49" t="s">
        <v>188</v>
      </c>
    </row>
    <row r="14" spans="2:20" ht="12.75" customHeight="1">
      <c r="B14" s="158"/>
      <c r="C14" s="16" t="s">
        <v>16</v>
      </c>
      <c r="D14" s="17" t="s">
        <v>15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6"/>
      <c r="R14" s="26"/>
      <c r="S14" s="29"/>
      <c r="T14" s="49" t="s">
        <v>273</v>
      </c>
    </row>
    <row r="15" spans="2:20" ht="12.75" customHeight="1">
      <c r="B15" s="158"/>
      <c r="C15" s="16" t="s">
        <v>17</v>
      </c>
      <c r="D15" s="17" t="s">
        <v>15</v>
      </c>
      <c r="E15" s="87">
        <v>1.9</v>
      </c>
      <c r="F15" s="87">
        <v>1.9</v>
      </c>
      <c r="G15" s="87">
        <v>3.4</v>
      </c>
      <c r="H15" s="87">
        <v>3.5999999999999996</v>
      </c>
      <c r="I15" s="87">
        <v>3.1999999999999997</v>
      </c>
      <c r="J15" s="87">
        <v>2.5</v>
      </c>
      <c r="K15" s="87">
        <v>2.3000000000000003</v>
      </c>
      <c r="L15" s="87">
        <v>1.7</v>
      </c>
      <c r="M15" s="87">
        <v>1.3</v>
      </c>
      <c r="N15" s="87">
        <v>1.7</v>
      </c>
      <c r="O15" s="87">
        <v>1.3</v>
      </c>
      <c r="P15" s="87">
        <v>1.8</v>
      </c>
      <c r="Q15" s="95">
        <f>AVERAGE(E15:P15)</f>
        <v>2.2166666666666668</v>
      </c>
      <c r="R15" s="95">
        <f>MAX(備讃瀬戸2上層!E15:P15,備讃瀬戸2中層!E15:P15,備讃瀬戸2下層!E15:P15)</f>
        <v>4.7</v>
      </c>
      <c r="S15" s="96">
        <f>MIN(備讃瀬戸2上層!E15:P15,備讃瀬戸2中層!E15:P15,備讃瀬戸2下層!E15:P15)</f>
        <v>1.2</v>
      </c>
      <c r="T15" s="49" t="s">
        <v>274</v>
      </c>
    </row>
    <row r="16" spans="2:20" ht="12.75" customHeight="1">
      <c r="B16" s="158"/>
      <c r="C16" s="16" t="s">
        <v>18</v>
      </c>
      <c r="D16" s="17" t="s">
        <v>15</v>
      </c>
      <c r="E16" s="28">
        <v>4</v>
      </c>
      <c r="F16" s="28">
        <v>2</v>
      </c>
      <c r="G16" s="28">
        <v>4</v>
      </c>
      <c r="H16" s="28">
        <v>3</v>
      </c>
      <c r="I16" s="28">
        <v>4</v>
      </c>
      <c r="J16" s="28">
        <v>4</v>
      </c>
      <c r="K16" s="28">
        <v>3</v>
      </c>
      <c r="L16" s="28">
        <v>4</v>
      </c>
      <c r="M16" s="28">
        <v>6</v>
      </c>
      <c r="N16" s="28">
        <v>4</v>
      </c>
      <c r="O16" s="28">
        <v>2</v>
      </c>
      <c r="P16" s="28">
        <v>2</v>
      </c>
      <c r="Q16" s="97">
        <f>AVERAGE(E16:P16)</f>
        <v>3.5</v>
      </c>
      <c r="R16" s="97">
        <f>MAX(備讃瀬戸2上層!E16:P16,備讃瀬戸2中層!E16:P16,備讃瀬戸2下層!E16:P16)</f>
        <v>6</v>
      </c>
      <c r="S16" s="98">
        <f>MIN(備讃瀬戸2上層!E16:P16,備讃瀬戸2中層!E16:P16,備讃瀬戸2下層!E16:P16)</f>
        <v>1</v>
      </c>
      <c r="T16" s="49" t="s">
        <v>273</v>
      </c>
    </row>
    <row r="17" spans="2:20" ht="12.75" customHeight="1">
      <c r="B17" s="158"/>
      <c r="C17" s="16" t="s">
        <v>26</v>
      </c>
      <c r="D17" s="20" t="s">
        <v>341</v>
      </c>
      <c r="E17" s="26">
        <v>3</v>
      </c>
      <c r="F17" s="26">
        <v>1</v>
      </c>
      <c r="G17" s="26">
        <v>35</v>
      </c>
      <c r="H17" s="26">
        <v>8</v>
      </c>
      <c r="I17" s="26">
        <v>21</v>
      </c>
      <c r="J17" s="26">
        <v>2</v>
      </c>
      <c r="K17" s="26">
        <v>3</v>
      </c>
      <c r="L17" s="26">
        <v>3</v>
      </c>
      <c r="M17" s="26">
        <v>2</v>
      </c>
      <c r="N17" s="26">
        <v>2</v>
      </c>
      <c r="O17" s="26">
        <v>1</v>
      </c>
      <c r="P17" s="26" t="s">
        <v>171</v>
      </c>
      <c r="Q17" s="97">
        <f>AVERAGE(E17:P17)</f>
        <v>7.3636363636363633</v>
      </c>
      <c r="R17" s="97">
        <f>MAX(E17:P17)</f>
        <v>35</v>
      </c>
      <c r="S17" s="98">
        <f>MIN(E17:P17)</f>
        <v>1</v>
      </c>
      <c r="T17" s="49" t="s">
        <v>273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26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275</v>
      </c>
    </row>
    <row r="19" spans="2:20" ht="12.75" customHeight="1">
      <c r="B19" s="158"/>
      <c r="C19" s="16" t="s">
        <v>20</v>
      </c>
      <c r="D19" s="17" t="s">
        <v>15</v>
      </c>
      <c r="E19" s="88">
        <v>0.82</v>
      </c>
      <c r="F19" s="88">
        <v>0.59</v>
      </c>
      <c r="G19" s="87">
        <v>1.2</v>
      </c>
      <c r="H19" s="88">
        <v>0.76</v>
      </c>
      <c r="I19" s="87">
        <v>1.1000000000000001</v>
      </c>
      <c r="J19" s="88">
        <v>0.88</v>
      </c>
      <c r="K19" s="87">
        <v>1.4</v>
      </c>
      <c r="L19" s="88">
        <v>0.75</v>
      </c>
      <c r="M19" s="88">
        <v>0.51</v>
      </c>
      <c r="N19" s="88">
        <v>0.64</v>
      </c>
      <c r="O19" s="88">
        <v>0.53</v>
      </c>
      <c r="P19" s="88">
        <v>0.69000000000000006</v>
      </c>
      <c r="Q19" s="100">
        <f>AVERAGE(E19:P19)</f>
        <v>0.8224999999999999</v>
      </c>
      <c r="R19" s="95">
        <f>MAX(備讃瀬戸2上層!E19:P19,備讃瀬戸2中層!E19:P19,備讃瀬戸2下層!E19:P19)</f>
        <v>2.8</v>
      </c>
      <c r="S19" s="99">
        <f>MIN(備讃瀬戸2上層!E19:P19,備讃瀬戸2中層!E19:P19,備讃瀬戸2下層!E19:P19)</f>
        <v>0.13</v>
      </c>
      <c r="T19" s="49" t="s">
        <v>200</v>
      </c>
    </row>
    <row r="20" spans="2:20" ht="12.75" customHeight="1">
      <c r="B20" s="158"/>
      <c r="C20" s="16" t="s">
        <v>21</v>
      </c>
      <c r="D20" s="17" t="s">
        <v>15</v>
      </c>
      <c r="E20" s="89">
        <v>5.3999999999999999E-2</v>
      </c>
      <c r="F20" s="89">
        <v>3.5999999999999997E-2</v>
      </c>
      <c r="G20" s="89">
        <v>6.2E-2</v>
      </c>
      <c r="H20" s="89">
        <v>4.1000000000000002E-2</v>
      </c>
      <c r="I20" s="89">
        <v>0.08</v>
      </c>
      <c r="J20" s="89">
        <v>8.1000000000000003E-2</v>
      </c>
      <c r="K20" s="89">
        <v>8.2000000000000003E-2</v>
      </c>
      <c r="L20" s="89">
        <v>4.8999999999999995E-2</v>
      </c>
      <c r="M20" s="89">
        <v>3.6999999999999998E-2</v>
      </c>
      <c r="N20" s="89">
        <v>0.03</v>
      </c>
      <c r="O20" s="89">
        <v>3.6999999999999998E-2</v>
      </c>
      <c r="P20" s="89">
        <v>3.9E-2</v>
      </c>
      <c r="Q20" s="101">
        <f>AVERAGE(E20:P20)</f>
        <v>5.2333333333333343E-2</v>
      </c>
      <c r="R20" s="100">
        <f>MAX(備讃瀬戸2上層!E20:P20,備讃瀬戸2中層!E20:P20,備讃瀬戸2下層!E20:P20)</f>
        <v>0.14000000000000001</v>
      </c>
      <c r="S20" s="102">
        <f>MIN(備讃瀬戸2上層!E20:P20,備讃瀬戸2中層!E20:P20,備讃瀬戸2下層!E20:P20)</f>
        <v>1.9E-2</v>
      </c>
      <c r="T20" s="49" t="s">
        <v>239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276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8.3000000000000007</v>
      </c>
      <c r="F23" s="110">
        <v>7</v>
      </c>
      <c r="G23" s="110">
        <v>4</v>
      </c>
      <c r="H23" s="94">
        <v>2.2999999999999998</v>
      </c>
      <c r="I23" s="94">
        <v>2.4</v>
      </c>
      <c r="J23" s="94">
        <v>2.2000000000000002</v>
      </c>
      <c r="K23" s="94">
        <v>5.5</v>
      </c>
      <c r="L23" s="94">
        <v>7.4</v>
      </c>
      <c r="M23" s="94">
        <v>8.3000000000000007</v>
      </c>
      <c r="N23" s="130">
        <v>9.5</v>
      </c>
      <c r="O23" s="130">
        <v>9.5</v>
      </c>
      <c r="P23" s="130">
        <v>9.4</v>
      </c>
      <c r="Q23" s="105">
        <f>AVERAGE(E23:P23)</f>
        <v>6.3166666666666673</v>
      </c>
      <c r="R23" s="105">
        <f>MAX(E23:P23)</f>
        <v>9.5</v>
      </c>
      <c r="S23" s="106">
        <f>MIN(E23:P23)</f>
        <v>2.2000000000000002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3.2</v>
      </c>
      <c r="F24" s="90">
        <v>3</v>
      </c>
      <c r="G24" s="26">
        <v>1.5</v>
      </c>
      <c r="H24" s="26">
        <v>1.6</v>
      </c>
      <c r="I24" s="26">
        <v>0.9</v>
      </c>
      <c r="J24" s="90">
        <v>2</v>
      </c>
      <c r="K24" s="26">
        <v>1.7</v>
      </c>
      <c r="L24" s="26">
        <v>3.5</v>
      </c>
      <c r="M24" s="26">
        <v>2.9</v>
      </c>
      <c r="N24" s="127">
        <v>4.0999999999999996</v>
      </c>
      <c r="O24" s="90">
        <v>6</v>
      </c>
      <c r="P24" s="90">
        <v>7</v>
      </c>
      <c r="Q24" s="95">
        <f>AVERAGE(E24:P24)</f>
        <v>3.1166666666666667</v>
      </c>
      <c r="R24" s="95">
        <f>MAX(E24:P24)</f>
        <v>7</v>
      </c>
      <c r="S24" s="96">
        <f>MIN(E24:P24)</f>
        <v>0.9</v>
      </c>
      <c r="T24" s="49" t="s">
        <v>245</v>
      </c>
    </row>
    <row r="25" spans="2:20" ht="12.75" customHeight="1">
      <c r="B25" s="170"/>
      <c r="C25" s="68"/>
      <c r="D25" s="81"/>
      <c r="E25" s="18"/>
      <c r="F25" s="26"/>
      <c r="G25" s="30"/>
      <c r="H25" s="30"/>
      <c r="I25" s="30"/>
      <c r="J25" s="30"/>
      <c r="K25" s="26"/>
      <c r="L25" s="26"/>
      <c r="M25" s="26"/>
      <c r="N25" s="30"/>
      <c r="O25" s="18"/>
      <c r="P25" s="30"/>
      <c r="Q25" s="107"/>
      <c r="R25" s="107"/>
      <c r="S25" s="56"/>
      <c r="T25" s="53"/>
    </row>
    <row r="26" spans="2:20" ht="12.75" customHeight="1">
      <c r="B26" s="43" t="s">
        <v>182</v>
      </c>
      <c r="C26" s="76" t="s">
        <v>278</v>
      </c>
      <c r="D26" s="77" t="s">
        <v>15</v>
      </c>
      <c r="E26" s="85">
        <v>2.1</v>
      </c>
      <c r="F26" s="78"/>
      <c r="G26" s="78"/>
      <c r="H26" s="85">
        <v>2.9</v>
      </c>
      <c r="I26" s="78"/>
      <c r="J26" s="78"/>
      <c r="K26" s="85">
        <v>2.1</v>
      </c>
      <c r="L26" s="78"/>
      <c r="M26" s="78"/>
      <c r="N26" s="129">
        <v>1.6</v>
      </c>
      <c r="O26" s="78"/>
      <c r="P26" s="78"/>
      <c r="Q26" s="108">
        <f>AVERAGE(E26:P26)</f>
        <v>2.1749999999999998</v>
      </c>
      <c r="R26" s="108">
        <f>MAX(E26:P26)</f>
        <v>2.9</v>
      </c>
      <c r="S26" s="109">
        <f>MIN(E26:P26)</f>
        <v>1.6</v>
      </c>
      <c r="T26" s="51" t="s">
        <v>279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280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 t="s">
        <v>417</v>
      </c>
      <c r="I34" s="18"/>
      <c r="J34" s="18"/>
      <c r="K34" s="18"/>
      <c r="L34" s="18"/>
      <c r="M34" s="18"/>
      <c r="N34" s="18"/>
      <c r="O34" s="18"/>
      <c r="P34" s="18"/>
      <c r="Q34" s="18" t="s">
        <v>417</v>
      </c>
      <c r="R34" s="18" t="s">
        <v>417</v>
      </c>
      <c r="S34" s="18" t="s">
        <v>417</v>
      </c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26"/>
      <c r="H50" s="92">
        <v>0.2</v>
      </c>
      <c r="I50" s="18"/>
      <c r="J50" s="18"/>
      <c r="K50" s="18"/>
      <c r="L50" s="18"/>
      <c r="M50" s="18"/>
      <c r="N50" s="18"/>
      <c r="O50" s="18"/>
      <c r="P50" s="18"/>
      <c r="Q50" s="92">
        <v>0.2</v>
      </c>
      <c r="R50" s="92">
        <v>0.2</v>
      </c>
      <c r="S50" s="92">
        <v>0.2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238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238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281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281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281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281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281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282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283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282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284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285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286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287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283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283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288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285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289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285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290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285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291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292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293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282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291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294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295</v>
      </c>
    </row>
    <row r="82" spans="2:20" ht="12.75" customHeight="1">
      <c r="B82" s="158"/>
      <c r="C82" s="24" t="s">
        <v>296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297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298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284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297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16700</v>
      </c>
      <c r="F88" s="94">
        <v>17100</v>
      </c>
      <c r="G88" s="94">
        <v>13400</v>
      </c>
      <c r="H88" s="94">
        <v>16000</v>
      </c>
      <c r="I88" s="94">
        <v>14800</v>
      </c>
      <c r="J88" s="94">
        <v>15400</v>
      </c>
      <c r="K88" s="94">
        <v>14800</v>
      </c>
      <c r="L88" s="94">
        <v>16600</v>
      </c>
      <c r="M88" s="94">
        <v>17500</v>
      </c>
      <c r="N88" s="130">
        <v>16800</v>
      </c>
      <c r="O88" s="130">
        <v>18600</v>
      </c>
      <c r="P88" s="130">
        <v>16200</v>
      </c>
      <c r="Q88" s="103">
        <v>16200</v>
      </c>
      <c r="R88" s="103">
        <f>MAX(E88:P88)</f>
        <v>18600</v>
      </c>
      <c r="S88" s="104">
        <f>MIN(E88:P88)</f>
        <v>13400</v>
      </c>
      <c r="T88" s="48" t="s">
        <v>273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273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273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273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273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56"/>
      <c r="R93" s="56"/>
      <c r="S93" s="57"/>
      <c r="T93" s="49" t="s">
        <v>273</v>
      </c>
    </row>
    <row r="94" spans="2:20" ht="12.75" customHeight="1">
      <c r="B94" s="158"/>
      <c r="C94" s="24" t="s">
        <v>95</v>
      </c>
      <c r="D94" s="25" t="s">
        <v>96</v>
      </c>
      <c r="E94" s="26" t="s">
        <v>340</v>
      </c>
      <c r="F94" s="18"/>
      <c r="G94" s="26">
        <v>35</v>
      </c>
      <c r="H94" s="18"/>
      <c r="I94" s="26">
        <v>45</v>
      </c>
      <c r="J94" s="18"/>
      <c r="K94" s="26">
        <v>7.1</v>
      </c>
      <c r="L94" s="18"/>
      <c r="M94" s="26">
        <v>1.1000000000000001</v>
      </c>
      <c r="N94" s="18"/>
      <c r="O94" s="127">
        <v>2.8</v>
      </c>
      <c r="P94" s="18"/>
      <c r="Q94" s="26">
        <v>15</v>
      </c>
      <c r="R94" s="26">
        <f>MAX(E94:P94)</f>
        <v>45</v>
      </c>
      <c r="S94" s="26" t="s">
        <v>340</v>
      </c>
      <c r="T94" s="49" t="s">
        <v>273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273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273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273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273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273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90"/>
      <c r="J100" s="26"/>
      <c r="K100" s="26"/>
      <c r="L100" s="26"/>
      <c r="M100" s="26"/>
      <c r="N100" s="26"/>
      <c r="O100" s="26"/>
      <c r="P100" s="26"/>
      <c r="Q100" s="26"/>
      <c r="R100" s="90"/>
      <c r="S100" s="29"/>
      <c r="T100" s="49" t="s">
        <v>299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300</v>
      </c>
    </row>
    <row r="102" spans="2:20" ht="12.75" hidden="1" customHeight="1">
      <c r="B102" s="158"/>
      <c r="C102" s="24" t="s">
        <v>301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302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302</v>
      </c>
    </row>
    <row r="104" spans="2:20" ht="12.75" customHeight="1">
      <c r="B104" s="82" t="s">
        <v>303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304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74"/>
      <c r="E109" s="4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G1:H1"/>
    <mergeCell ref="E4:S4"/>
    <mergeCell ref="E5:S5"/>
    <mergeCell ref="Q7:Q10"/>
    <mergeCell ref="R7:R10"/>
    <mergeCell ref="S7:S10"/>
    <mergeCell ref="E3:S3"/>
    <mergeCell ref="E6:S6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T3:T10"/>
    <mergeCell ref="B88:B103"/>
    <mergeCell ref="B23:B25"/>
    <mergeCell ref="B55:B59"/>
    <mergeCell ref="B60:B85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V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128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3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129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246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367</v>
      </c>
      <c r="G8" s="8" t="s">
        <v>393</v>
      </c>
      <c r="H8" s="8" t="s">
        <v>411</v>
      </c>
      <c r="I8" s="8" t="s">
        <v>432</v>
      </c>
      <c r="J8" s="8" t="s">
        <v>452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355</v>
      </c>
      <c r="F9" s="8" t="s">
        <v>368</v>
      </c>
      <c r="G9" s="8" t="s">
        <v>394</v>
      </c>
      <c r="H9" s="8" t="s">
        <v>386</v>
      </c>
      <c r="I9" s="8" t="s">
        <v>450</v>
      </c>
      <c r="J9" s="8" t="s">
        <v>433</v>
      </c>
      <c r="K9" s="8" t="s">
        <v>470</v>
      </c>
      <c r="L9" s="8" t="s">
        <v>376</v>
      </c>
      <c r="M9" s="8" t="s">
        <v>490</v>
      </c>
      <c r="N9" s="8" t="s">
        <v>361</v>
      </c>
      <c r="O9" s="8" t="s">
        <v>510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11"/>
      <c r="R11" s="111"/>
      <c r="S11" s="112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90">
        <v>8</v>
      </c>
      <c r="H12" s="26">
        <v>8.1</v>
      </c>
      <c r="I12" s="26">
        <v>8.1</v>
      </c>
      <c r="J12" s="26">
        <v>8.1999999999999993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8.0833333333333321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9.1999999999999993</v>
      </c>
      <c r="F13" s="26">
        <v>8.5</v>
      </c>
      <c r="G13" s="26">
        <v>8.1999999999999993</v>
      </c>
      <c r="H13" s="26">
        <v>11</v>
      </c>
      <c r="I13" s="26">
        <v>6.8</v>
      </c>
      <c r="J13" s="26">
        <v>8.6999999999999993</v>
      </c>
      <c r="K13" s="26">
        <v>7.2</v>
      </c>
      <c r="L13" s="26">
        <v>7.5</v>
      </c>
      <c r="M13" s="26">
        <v>8.3000000000000007</v>
      </c>
      <c r="N13" s="127">
        <v>9.6999999999999993</v>
      </c>
      <c r="O13" s="127">
        <v>10</v>
      </c>
      <c r="P13" s="127">
        <v>9.6999999999999993</v>
      </c>
      <c r="Q13" s="95">
        <f>AVERAGE(E13:P13)</f>
        <v>8.7333333333333325</v>
      </c>
      <c r="R13" s="97">
        <f>MAX(E13:P13)</f>
        <v>11</v>
      </c>
      <c r="S13" s="96">
        <f>MIN(E13:P13)</f>
        <v>6.8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217</v>
      </c>
    </row>
    <row r="15" spans="2:20" ht="12.75" customHeight="1">
      <c r="B15" s="158"/>
      <c r="C15" s="16" t="s">
        <v>17</v>
      </c>
      <c r="D15" s="17" t="s">
        <v>15</v>
      </c>
      <c r="E15" s="26">
        <v>1.3</v>
      </c>
      <c r="F15" s="26">
        <v>1.6</v>
      </c>
      <c r="G15" s="26">
        <v>2.2000000000000002</v>
      </c>
      <c r="H15" s="26">
        <v>2.8</v>
      </c>
      <c r="I15" s="26">
        <v>6.1</v>
      </c>
      <c r="J15" s="26">
        <v>3.6</v>
      </c>
      <c r="K15" s="26">
        <v>1.4</v>
      </c>
      <c r="L15" s="26">
        <v>1.6</v>
      </c>
      <c r="M15" s="26">
        <v>1.2</v>
      </c>
      <c r="N15" s="127">
        <v>1.5</v>
      </c>
      <c r="O15" s="127">
        <v>0.9</v>
      </c>
      <c r="P15" s="127">
        <v>1.3</v>
      </c>
      <c r="Q15" s="95">
        <f>AVERAGE(E15:P15)</f>
        <v>2.125</v>
      </c>
      <c r="R15" s="95">
        <f>MAX(E15:P15)</f>
        <v>6.1</v>
      </c>
      <c r="S15" s="96">
        <f>MIN(E15:P15)</f>
        <v>0.9</v>
      </c>
      <c r="T15" s="49" t="s">
        <v>247</v>
      </c>
    </row>
    <row r="16" spans="2:20" ht="12.75" customHeight="1">
      <c r="B16" s="158"/>
      <c r="C16" s="16" t="s">
        <v>18</v>
      </c>
      <c r="D16" s="17" t="s">
        <v>15</v>
      </c>
      <c r="E16" s="26">
        <v>1</v>
      </c>
      <c r="F16" s="26">
        <v>5</v>
      </c>
      <c r="G16" s="26">
        <v>2</v>
      </c>
      <c r="H16" s="26">
        <v>1</v>
      </c>
      <c r="I16" s="26">
        <v>7</v>
      </c>
      <c r="J16" s="26">
        <v>5</v>
      </c>
      <c r="K16" s="26">
        <v>3</v>
      </c>
      <c r="L16" s="26">
        <v>4</v>
      </c>
      <c r="M16" s="26">
        <v>5</v>
      </c>
      <c r="N16" s="127">
        <v>3</v>
      </c>
      <c r="O16" s="127">
        <v>2</v>
      </c>
      <c r="P16" s="127">
        <v>1</v>
      </c>
      <c r="Q16" s="97">
        <f>AVERAGE(E16:P16)</f>
        <v>3.25</v>
      </c>
      <c r="R16" s="97">
        <f>MAX(E16:P16)</f>
        <v>7</v>
      </c>
      <c r="S16" s="98">
        <f>MIN(E16:P16)</f>
        <v>1</v>
      </c>
      <c r="T16" s="49" t="s">
        <v>217</v>
      </c>
    </row>
    <row r="17" spans="2:22" ht="12.75" customHeight="1">
      <c r="B17" s="158"/>
      <c r="C17" s="16" t="s">
        <v>26</v>
      </c>
      <c r="D17" s="20" t="s">
        <v>341</v>
      </c>
      <c r="E17" s="26" t="s">
        <v>357</v>
      </c>
      <c r="F17" s="18" t="s">
        <v>371</v>
      </c>
      <c r="G17" s="26" t="s">
        <v>395</v>
      </c>
      <c r="H17" s="26" t="s">
        <v>422</v>
      </c>
      <c r="I17" s="26">
        <v>43</v>
      </c>
      <c r="J17" s="26" t="s">
        <v>171</v>
      </c>
      <c r="K17" s="26" t="s">
        <v>471</v>
      </c>
      <c r="L17" s="26" t="s">
        <v>480</v>
      </c>
      <c r="M17" s="26" t="s">
        <v>171</v>
      </c>
      <c r="N17" s="26" t="s">
        <v>171</v>
      </c>
      <c r="O17" s="18" t="s">
        <v>171</v>
      </c>
      <c r="P17" s="26" t="s">
        <v>171</v>
      </c>
      <c r="Q17" s="97">
        <v>5</v>
      </c>
      <c r="R17" s="97">
        <f>MAX(E17:P17)</f>
        <v>43</v>
      </c>
      <c r="S17" s="18" t="s">
        <v>171</v>
      </c>
      <c r="T17" s="49" t="s">
        <v>345</v>
      </c>
      <c r="V17" s="126"/>
    </row>
    <row r="18" spans="2:22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235</v>
      </c>
    </row>
    <row r="19" spans="2:22" ht="12.75" customHeight="1">
      <c r="B19" s="158"/>
      <c r="C19" s="16" t="s">
        <v>20</v>
      </c>
      <c r="D19" s="17" t="s">
        <v>15</v>
      </c>
      <c r="E19" s="26">
        <v>0.17</v>
      </c>
      <c r="F19" s="26">
        <v>0.15</v>
      </c>
      <c r="G19" s="26">
        <v>0.16</v>
      </c>
      <c r="H19" s="26">
        <v>0.12</v>
      </c>
      <c r="I19" s="26">
        <v>0.37</v>
      </c>
      <c r="J19" s="26">
        <v>0.23</v>
      </c>
      <c r="K19" s="26">
        <v>0.15</v>
      </c>
      <c r="L19" s="26">
        <v>0.13</v>
      </c>
      <c r="M19" s="26">
        <v>0.16</v>
      </c>
      <c r="N19" s="127">
        <v>0.13</v>
      </c>
      <c r="O19" s="127">
        <v>0.17</v>
      </c>
      <c r="P19" s="92">
        <v>0.1</v>
      </c>
      <c r="Q19" s="100">
        <f>AVERAGE(E19:P19)</f>
        <v>0.17</v>
      </c>
      <c r="R19" s="100">
        <f>MAX(E19:P19)</f>
        <v>0.37</v>
      </c>
      <c r="S19" s="99">
        <f>MIN(E19:P19)</f>
        <v>0.1</v>
      </c>
      <c r="T19" s="49" t="s">
        <v>250</v>
      </c>
    </row>
    <row r="20" spans="2:22" ht="12.75" customHeight="1">
      <c r="B20" s="158"/>
      <c r="C20" s="16" t="s">
        <v>21</v>
      </c>
      <c r="D20" s="17" t="s">
        <v>15</v>
      </c>
      <c r="E20" s="26">
        <v>2.1000000000000001E-2</v>
      </c>
      <c r="F20" s="26">
        <v>2.8000000000000001E-2</v>
      </c>
      <c r="G20" s="26">
        <v>3.1E-2</v>
      </c>
      <c r="H20" s="26">
        <v>2.1000000000000001E-2</v>
      </c>
      <c r="I20" s="26">
        <v>0.16</v>
      </c>
      <c r="J20" s="26">
        <v>5.2999999999999999E-2</v>
      </c>
      <c r="K20" s="26">
        <v>3.2000000000000001E-2</v>
      </c>
      <c r="L20" s="26">
        <v>2.3E-2</v>
      </c>
      <c r="M20" s="91">
        <v>0.03</v>
      </c>
      <c r="N20" s="127">
        <v>1.4E-2</v>
      </c>
      <c r="O20" s="127">
        <v>2.5999999999999999E-2</v>
      </c>
      <c r="P20" s="127">
        <v>2.4E-2</v>
      </c>
      <c r="Q20" s="101">
        <f>AVERAGE(E20:P20)</f>
        <v>3.8583333333333338E-2</v>
      </c>
      <c r="R20" s="100">
        <f>MAX(E20:P20)</f>
        <v>0.16</v>
      </c>
      <c r="S20" s="102">
        <f>MIN(E20:P20)</f>
        <v>1.4E-2</v>
      </c>
      <c r="T20" s="49" t="s">
        <v>252</v>
      </c>
    </row>
    <row r="21" spans="2:22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2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2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2" ht="12.75" customHeight="1">
      <c r="B24" s="169"/>
      <c r="C24" s="16" t="s">
        <v>24</v>
      </c>
      <c r="D24" s="21" t="s">
        <v>25</v>
      </c>
      <c r="E24" s="90">
        <v>4</v>
      </c>
      <c r="F24" s="26">
        <v>4.7</v>
      </c>
      <c r="G24" s="90">
        <v>3</v>
      </c>
      <c r="H24" s="26">
        <v>3.8</v>
      </c>
      <c r="I24" s="90">
        <v>1</v>
      </c>
      <c r="J24" s="26">
        <v>2.1</v>
      </c>
      <c r="K24" s="26">
        <v>3.8</v>
      </c>
      <c r="L24" s="26">
        <v>2.9</v>
      </c>
      <c r="M24" s="90">
        <v>4</v>
      </c>
      <c r="N24" s="127">
        <v>4.0999999999999996</v>
      </c>
      <c r="O24" s="90">
        <v>6</v>
      </c>
      <c r="P24" s="127">
        <v>8.6</v>
      </c>
      <c r="Q24" s="95">
        <f>AVERAGE(E24:P24)</f>
        <v>4</v>
      </c>
      <c r="R24" s="95">
        <f>MAX(E24:P24)</f>
        <v>8.6</v>
      </c>
      <c r="S24" s="96">
        <f>MIN(E24:P24)</f>
        <v>1</v>
      </c>
      <c r="T24" s="49" t="s">
        <v>277</v>
      </c>
    </row>
    <row r="25" spans="2:22" ht="12.75" customHeight="1">
      <c r="B25" s="170"/>
      <c r="C25" s="68"/>
      <c r="D25" s="81"/>
      <c r="E25" s="18"/>
      <c r="F25" s="18"/>
      <c r="G25" s="26"/>
      <c r="H25" s="30"/>
      <c r="I25" s="26"/>
      <c r="J25" s="30"/>
      <c r="K25" s="26"/>
      <c r="L25" s="18"/>
      <c r="M25" s="26"/>
      <c r="N25" s="30"/>
      <c r="O25" s="18"/>
      <c r="P25" s="18"/>
      <c r="Q25" s="107"/>
      <c r="R25" s="107"/>
      <c r="S25" s="56"/>
      <c r="T25" s="53"/>
    </row>
    <row r="26" spans="2:22" ht="12.75" customHeight="1">
      <c r="B26" s="43" t="s">
        <v>182</v>
      </c>
      <c r="C26" s="76" t="s">
        <v>27</v>
      </c>
      <c r="D26" s="77" t="s">
        <v>15</v>
      </c>
      <c r="E26" s="85">
        <v>1.5</v>
      </c>
      <c r="F26" s="78"/>
      <c r="G26" s="78"/>
      <c r="H26" s="85">
        <v>2.2000000000000002</v>
      </c>
      <c r="I26" s="78"/>
      <c r="J26" s="78"/>
      <c r="K26" s="85">
        <v>1.5</v>
      </c>
      <c r="L26" s="78"/>
      <c r="M26" s="78"/>
      <c r="N26" s="129">
        <v>1.4</v>
      </c>
      <c r="O26" s="78"/>
      <c r="P26" s="78"/>
      <c r="Q26" s="108">
        <f>AVERAGE(E26:P26)</f>
        <v>1.65</v>
      </c>
      <c r="R26" s="108">
        <f>MAX(E26:P26)</f>
        <v>2.2000000000000002</v>
      </c>
      <c r="S26" s="109">
        <f>MIN(E26:P26)</f>
        <v>1.4</v>
      </c>
      <c r="T26" s="51" t="s">
        <v>217</v>
      </c>
    </row>
    <row r="27" spans="2:22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218</v>
      </c>
    </row>
    <row r="28" spans="2:22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2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2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2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2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26" t="s">
        <v>416</v>
      </c>
      <c r="I50" s="18"/>
      <c r="J50" s="18"/>
      <c r="K50" s="18"/>
      <c r="L50" s="18"/>
      <c r="M50" s="18"/>
      <c r="N50" s="18"/>
      <c r="O50" s="18"/>
      <c r="P50" s="18"/>
      <c r="Q50" s="26" t="s">
        <v>416</v>
      </c>
      <c r="R50" s="26" t="s">
        <v>416</v>
      </c>
      <c r="S50" s="26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18500</v>
      </c>
      <c r="F88" s="94">
        <v>18100</v>
      </c>
      <c r="G88" s="94">
        <v>16100</v>
      </c>
      <c r="H88" s="94">
        <v>17200</v>
      </c>
      <c r="I88" s="94">
        <v>12300</v>
      </c>
      <c r="J88" s="94">
        <v>16900</v>
      </c>
      <c r="K88" s="94">
        <v>17100</v>
      </c>
      <c r="L88" s="94">
        <v>18300</v>
      </c>
      <c r="M88" s="94">
        <v>18300</v>
      </c>
      <c r="N88" s="130">
        <v>18100</v>
      </c>
      <c r="O88" s="130">
        <v>18500</v>
      </c>
      <c r="P88" s="130">
        <v>16800</v>
      </c>
      <c r="Q88" s="103">
        <v>17200</v>
      </c>
      <c r="R88" s="103">
        <f>MAX(E88:P88)</f>
        <v>18500</v>
      </c>
      <c r="S88" s="104">
        <f>MIN(E88:P88)</f>
        <v>12300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130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3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131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246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367</v>
      </c>
      <c r="G8" s="8" t="s">
        <v>393</v>
      </c>
      <c r="H8" s="8" t="s">
        <v>411</v>
      </c>
      <c r="I8" s="8" t="s">
        <v>432</v>
      </c>
      <c r="J8" s="8">
        <v>30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352</v>
      </c>
      <c r="F9" s="8" t="s">
        <v>372</v>
      </c>
      <c r="G9" s="8" t="s">
        <v>396</v>
      </c>
      <c r="H9" s="8" t="s">
        <v>423</v>
      </c>
      <c r="I9" s="8" t="s">
        <v>451</v>
      </c>
      <c r="J9" s="8" t="s">
        <v>465</v>
      </c>
      <c r="K9" s="8" t="s">
        <v>428</v>
      </c>
      <c r="L9" s="8" t="s">
        <v>404</v>
      </c>
      <c r="M9" s="8">
        <v>15.2</v>
      </c>
      <c r="N9" s="8" t="s">
        <v>349</v>
      </c>
      <c r="O9" s="8" t="s">
        <v>510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26">
        <v>8.1</v>
      </c>
      <c r="H12" s="26">
        <v>8.1</v>
      </c>
      <c r="I12" s="26">
        <v>7.9</v>
      </c>
      <c r="J12" s="26">
        <v>8.1999999999999993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8.0749999999999975</v>
      </c>
      <c r="R12" s="95">
        <f>MAX(E12:P12)</f>
        <v>8.1999999999999993</v>
      </c>
      <c r="S12" s="96">
        <f>MIN(E12:P12)</f>
        <v>7.9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9.1</v>
      </c>
      <c r="F13" s="26">
        <v>8.6999999999999993</v>
      </c>
      <c r="G13" s="90">
        <v>9</v>
      </c>
      <c r="H13" s="26">
        <v>9.3000000000000007</v>
      </c>
      <c r="I13" s="26">
        <v>6.1</v>
      </c>
      <c r="J13" s="26">
        <v>8.1999999999999993</v>
      </c>
      <c r="K13" s="26">
        <v>7.4</v>
      </c>
      <c r="L13" s="26">
        <v>7.7</v>
      </c>
      <c r="M13" s="90">
        <v>8</v>
      </c>
      <c r="N13" s="127">
        <v>9.8000000000000007</v>
      </c>
      <c r="O13" s="127">
        <v>9.5</v>
      </c>
      <c r="P13" s="127">
        <v>9.9</v>
      </c>
      <c r="Q13" s="95">
        <f>AVERAGE(E13:P13)</f>
        <v>8.5583333333333318</v>
      </c>
      <c r="R13" s="95">
        <f>MAX(E13:P13)</f>
        <v>9.9</v>
      </c>
      <c r="S13" s="96">
        <f>MIN(E13:P13)</f>
        <v>6.1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215</v>
      </c>
    </row>
    <row r="15" spans="2:20" ht="12.75" customHeight="1">
      <c r="B15" s="158"/>
      <c r="C15" s="16" t="s">
        <v>17</v>
      </c>
      <c r="D15" s="17" t="s">
        <v>15</v>
      </c>
      <c r="E15" s="26">
        <v>1.4</v>
      </c>
      <c r="F15" s="26">
        <v>1.6</v>
      </c>
      <c r="G15" s="90">
        <v>2</v>
      </c>
      <c r="H15" s="26">
        <v>2.7</v>
      </c>
      <c r="I15" s="26">
        <v>2.8</v>
      </c>
      <c r="J15" s="26">
        <v>3.3</v>
      </c>
      <c r="K15" s="26">
        <v>1.3</v>
      </c>
      <c r="L15" s="26">
        <v>1.4</v>
      </c>
      <c r="M15" s="26">
        <v>1.2</v>
      </c>
      <c r="N15" s="127">
        <v>1.4</v>
      </c>
      <c r="O15" s="127">
        <v>1.2</v>
      </c>
      <c r="P15" s="127">
        <v>1.6</v>
      </c>
      <c r="Q15" s="95">
        <f>AVERAGE(E15:P15)</f>
        <v>1.825</v>
      </c>
      <c r="R15" s="95">
        <f>MAX(E15:P15)</f>
        <v>3.3</v>
      </c>
      <c r="S15" s="96">
        <f>MIN(E15:P15)</f>
        <v>1.2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2</v>
      </c>
      <c r="F16" s="26">
        <v>1</v>
      </c>
      <c r="G16" s="26">
        <v>1</v>
      </c>
      <c r="H16" s="26">
        <v>1</v>
      </c>
      <c r="I16" s="26">
        <v>3</v>
      </c>
      <c r="J16" s="26">
        <v>5</v>
      </c>
      <c r="K16" s="26">
        <v>1</v>
      </c>
      <c r="L16" s="26">
        <v>4</v>
      </c>
      <c r="M16" s="26">
        <v>5</v>
      </c>
      <c r="N16" s="127">
        <v>2</v>
      </c>
      <c r="O16" s="127">
        <v>3</v>
      </c>
      <c r="P16" s="127">
        <v>2</v>
      </c>
      <c r="Q16" s="97">
        <f>AVERAGE(E16:P16)</f>
        <v>2.5</v>
      </c>
      <c r="R16" s="97">
        <f>MAX(E16:P16)</f>
        <v>5</v>
      </c>
      <c r="S16" s="98">
        <f>MIN(E16:P16)</f>
        <v>1</v>
      </c>
      <c r="T16" s="49" t="s">
        <v>215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26">
        <v>0.16</v>
      </c>
      <c r="F19" s="26">
        <v>0.11</v>
      </c>
      <c r="G19" s="26">
        <v>0.17</v>
      </c>
      <c r="H19" s="26">
        <v>0.11</v>
      </c>
      <c r="I19" s="26">
        <v>0.26</v>
      </c>
      <c r="J19" s="26">
        <v>0.24</v>
      </c>
      <c r="K19" s="26">
        <v>0.16</v>
      </c>
      <c r="L19" s="26">
        <v>0.12</v>
      </c>
      <c r="M19" s="26">
        <v>0.16</v>
      </c>
      <c r="N19" s="127">
        <v>0.11</v>
      </c>
      <c r="O19" s="127">
        <v>0.14000000000000001</v>
      </c>
      <c r="P19" s="127">
        <v>0.11</v>
      </c>
      <c r="Q19" s="100">
        <f>AVERAGE(E19:P19)</f>
        <v>0.1541666666666667</v>
      </c>
      <c r="R19" s="100">
        <f>MAX(E19:P19)</f>
        <v>0.26</v>
      </c>
      <c r="S19" s="99">
        <f>MIN(E19:P19)</f>
        <v>0.11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26">
        <v>1.7999999999999999E-2</v>
      </c>
      <c r="F20" s="26">
        <v>1.9E-2</v>
      </c>
      <c r="G20" s="26">
        <v>2.8000000000000001E-2</v>
      </c>
      <c r="H20" s="26">
        <v>2.1000000000000001E-2</v>
      </c>
      <c r="I20" s="26">
        <v>7.9000000000000001E-2</v>
      </c>
      <c r="J20" s="26">
        <v>4.5999999999999999E-2</v>
      </c>
      <c r="K20" s="26">
        <v>3.4000000000000002E-2</v>
      </c>
      <c r="L20" s="26">
        <v>2.3E-2</v>
      </c>
      <c r="M20" s="26">
        <v>2.8000000000000001E-2</v>
      </c>
      <c r="N20" s="127">
        <v>1.4E-2</v>
      </c>
      <c r="O20" s="127">
        <v>2.5000000000000001E-2</v>
      </c>
      <c r="P20" s="127">
        <v>2.5999999999999999E-2</v>
      </c>
      <c r="Q20" s="101">
        <f>AVERAGE(E20:P20)</f>
        <v>3.008333333333334E-2</v>
      </c>
      <c r="R20" s="101">
        <f>MAX(E20:P20)</f>
        <v>7.9000000000000001E-2</v>
      </c>
      <c r="S20" s="102">
        <f>MIN(E20:P20)</f>
        <v>1.4E-2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90">
        <v>4</v>
      </c>
      <c r="F24" s="26">
        <v>4.7</v>
      </c>
      <c r="G24" s="90">
        <v>3</v>
      </c>
      <c r="H24" s="26">
        <v>3.8</v>
      </c>
      <c r="I24" s="90">
        <v>1</v>
      </c>
      <c r="J24" s="26">
        <v>2.1</v>
      </c>
      <c r="K24" s="26">
        <v>3.8</v>
      </c>
      <c r="L24" s="26">
        <v>2.9</v>
      </c>
      <c r="M24" s="90">
        <v>4</v>
      </c>
      <c r="N24" s="127">
        <v>4.0999999999999996</v>
      </c>
      <c r="O24" s="90">
        <v>6</v>
      </c>
      <c r="P24" s="127">
        <v>8.6</v>
      </c>
      <c r="Q24" s="95">
        <f>AVERAGE(E24:P24)</f>
        <v>4</v>
      </c>
      <c r="R24" s="95">
        <f>MAX(E24:P24)</f>
        <v>8.6</v>
      </c>
      <c r="S24" s="96">
        <f>MIN(E24:P24)</f>
        <v>1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215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216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331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333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132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3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133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246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367</v>
      </c>
      <c r="G8" s="8" t="s">
        <v>393</v>
      </c>
      <c r="H8" s="8" t="s">
        <v>411</v>
      </c>
      <c r="I8" s="8" t="s">
        <v>432</v>
      </c>
      <c r="J8" s="8" t="s">
        <v>452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358</v>
      </c>
      <c r="F9" s="8" t="s">
        <v>373</v>
      </c>
      <c r="G9" s="8" t="s">
        <v>397</v>
      </c>
      <c r="H9" s="8" t="s">
        <v>424</v>
      </c>
      <c r="I9" s="8" t="s">
        <v>428</v>
      </c>
      <c r="J9" s="8" t="s">
        <v>412</v>
      </c>
      <c r="K9" s="8" t="s">
        <v>472</v>
      </c>
      <c r="L9" s="8" t="s">
        <v>376</v>
      </c>
      <c r="M9" s="8" t="s">
        <v>488</v>
      </c>
      <c r="N9" s="8" t="s">
        <v>361</v>
      </c>
      <c r="O9" s="8" t="s">
        <v>517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90">
        <v>8</v>
      </c>
      <c r="H12" s="90">
        <v>8</v>
      </c>
      <c r="I12" s="26">
        <v>7.8</v>
      </c>
      <c r="J12" s="90">
        <v>8</v>
      </c>
      <c r="K12" s="90">
        <v>8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8.0249999999999986</v>
      </c>
      <c r="R12" s="95">
        <f>MAX(E12:P12)</f>
        <v>8.1</v>
      </c>
      <c r="S12" s="96">
        <f>MIN(E12:P12)</f>
        <v>7.8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1.5</v>
      </c>
      <c r="F15" s="26">
        <v>1.7</v>
      </c>
      <c r="G15" s="26">
        <v>1.8</v>
      </c>
      <c r="H15" s="26">
        <v>2.2000000000000002</v>
      </c>
      <c r="I15" s="26">
        <v>1.5</v>
      </c>
      <c r="J15" s="26">
        <v>1.7</v>
      </c>
      <c r="K15" s="26">
        <v>1.2</v>
      </c>
      <c r="L15" s="26">
        <v>1.6</v>
      </c>
      <c r="M15" s="26">
        <v>1.2</v>
      </c>
      <c r="N15" s="127">
        <v>1.4</v>
      </c>
      <c r="O15" s="127">
        <v>1.2</v>
      </c>
      <c r="P15" s="127">
        <v>1.5</v>
      </c>
      <c r="Q15" s="95">
        <f>AVERAGE(E15:P15)</f>
        <v>1.5416666666666663</v>
      </c>
      <c r="R15" s="95">
        <f>MAX(E15:P15)</f>
        <v>2.2000000000000002</v>
      </c>
      <c r="S15" s="96">
        <f>MIN(E15:P15)</f>
        <v>1.2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1</v>
      </c>
      <c r="F16" s="26">
        <v>7</v>
      </c>
      <c r="G16" s="26">
        <v>2</v>
      </c>
      <c r="H16" s="26">
        <v>5</v>
      </c>
      <c r="I16" s="26">
        <v>2</v>
      </c>
      <c r="J16" s="26">
        <v>2</v>
      </c>
      <c r="K16" s="26">
        <v>1</v>
      </c>
      <c r="L16" s="26">
        <v>4</v>
      </c>
      <c r="M16" s="26">
        <v>4</v>
      </c>
      <c r="N16" s="127">
        <v>4</v>
      </c>
      <c r="O16" s="127">
        <v>2</v>
      </c>
      <c r="P16" s="127">
        <v>3</v>
      </c>
      <c r="Q16" s="97">
        <f>AVERAGE(E16:P16)</f>
        <v>3.0833333333333335</v>
      </c>
      <c r="R16" s="97">
        <f>MAX(E16:P16)</f>
        <v>7</v>
      </c>
      <c r="S16" s="98">
        <f>MIN(E16:P16)</f>
        <v>1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90">
        <v>4</v>
      </c>
      <c r="F24" s="26">
        <v>4.7</v>
      </c>
      <c r="G24" s="90">
        <v>3</v>
      </c>
      <c r="H24" s="26">
        <v>3.8</v>
      </c>
      <c r="I24" s="90">
        <v>1</v>
      </c>
      <c r="J24" s="26">
        <v>2.1</v>
      </c>
      <c r="K24" s="26">
        <v>3.8</v>
      </c>
      <c r="L24" s="26">
        <v>2.9</v>
      </c>
      <c r="M24" s="90">
        <v>4</v>
      </c>
      <c r="N24" s="127">
        <v>4.0999999999999996</v>
      </c>
      <c r="O24" s="90">
        <v>6</v>
      </c>
      <c r="P24" s="127">
        <v>8.6</v>
      </c>
      <c r="Q24" s="95">
        <f>AVERAGE(E24:P24)</f>
        <v>4</v>
      </c>
      <c r="R24" s="95">
        <f>MAX(E24:P24)</f>
        <v>8.6</v>
      </c>
      <c r="S24" s="96">
        <f>MIN(E24:P24)</f>
        <v>1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343</v>
      </c>
      <c r="H1" s="134"/>
      <c r="I1" s="2" t="s">
        <v>135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3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134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246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367</v>
      </c>
      <c r="G8" s="8" t="s">
        <v>393</v>
      </c>
      <c r="H8" s="8" t="s">
        <v>411</v>
      </c>
      <c r="I8" s="8" t="s">
        <v>432</v>
      </c>
      <c r="J8" s="8" t="s">
        <v>452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353</v>
      </c>
      <c r="F9" s="8" t="s">
        <v>347</v>
      </c>
      <c r="G9" s="8" t="s">
        <v>388</v>
      </c>
      <c r="H9" s="8" t="s">
        <v>425</v>
      </c>
      <c r="I9" s="8" t="s">
        <v>429</v>
      </c>
      <c r="J9" s="8" t="s">
        <v>418</v>
      </c>
      <c r="K9" s="8" t="s">
        <v>472</v>
      </c>
      <c r="L9" s="8" t="s">
        <v>388</v>
      </c>
      <c r="M9" s="8" t="s">
        <v>492</v>
      </c>
      <c r="N9" s="8" t="s">
        <v>362</v>
      </c>
      <c r="O9" s="8" t="s">
        <v>517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251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8.4</v>
      </c>
      <c r="F23" s="94">
        <v>7.8</v>
      </c>
      <c r="G23" s="94">
        <v>5.4</v>
      </c>
      <c r="H23" s="94">
        <v>5.0999999999999996</v>
      </c>
      <c r="I23" s="94">
        <v>5.2</v>
      </c>
      <c r="J23" s="94">
        <v>3.4</v>
      </c>
      <c r="K23" s="94">
        <v>5.6</v>
      </c>
      <c r="L23" s="94">
        <v>7.6</v>
      </c>
      <c r="M23" s="94">
        <v>7.9</v>
      </c>
      <c r="N23" s="130">
        <v>9.1999999999999993</v>
      </c>
      <c r="O23" s="130">
        <v>9.6</v>
      </c>
      <c r="P23" s="130">
        <v>9.5</v>
      </c>
      <c r="Q23" s="105">
        <f>AVERAGE(E23:P23)</f>
        <v>7.0583333333333336</v>
      </c>
      <c r="R23" s="105">
        <f>MAX(E23:P23)</f>
        <v>9.6</v>
      </c>
      <c r="S23" s="106">
        <f>MIN(E23:P23)</f>
        <v>3.4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90">
        <v>4</v>
      </c>
      <c r="F24" s="26">
        <v>4.7</v>
      </c>
      <c r="G24" s="90">
        <v>3</v>
      </c>
      <c r="H24" s="26">
        <v>3.8</v>
      </c>
      <c r="I24" s="90">
        <v>1</v>
      </c>
      <c r="J24" s="26">
        <v>2.1</v>
      </c>
      <c r="K24" s="26">
        <v>3.8</v>
      </c>
      <c r="L24" s="26">
        <v>2.9</v>
      </c>
      <c r="M24" s="90">
        <v>4</v>
      </c>
      <c r="N24" s="127">
        <v>4.0999999999999996</v>
      </c>
      <c r="O24" s="90">
        <v>6</v>
      </c>
      <c r="P24" s="127">
        <v>8.6</v>
      </c>
      <c r="Q24" s="95">
        <f>AVERAGE(E24:P24)</f>
        <v>4</v>
      </c>
      <c r="R24" s="95">
        <f>MAX(E24:P24)</f>
        <v>8.6</v>
      </c>
      <c r="S24" s="96">
        <f>MIN(E24:P24)</f>
        <v>1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204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200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T109"/>
  <sheetViews>
    <sheetView zoomScaleNormal="100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323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3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324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246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307</v>
      </c>
      <c r="E8" s="8" t="s">
        <v>270</v>
      </c>
      <c r="F8" s="8" t="s">
        <v>245</v>
      </c>
      <c r="G8" s="8" t="s">
        <v>245</v>
      </c>
      <c r="H8" s="8" t="s">
        <v>245</v>
      </c>
      <c r="I8" s="8" t="s">
        <v>245</v>
      </c>
      <c r="J8" s="8" t="s">
        <v>245</v>
      </c>
      <c r="K8" s="8" t="s">
        <v>245</v>
      </c>
      <c r="L8" s="8" t="s">
        <v>245</v>
      </c>
      <c r="M8" s="8" t="s">
        <v>245</v>
      </c>
      <c r="N8" s="8" t="s">
        <v>245</v>
      </c>
      <c r="O8" s="8" t="s">
        <v>245</v>
      </c>
      <c r="P8" s="8" t="s">
        <v>245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307</v>
      </c>
      <c r="E9" s="8" t="s">
        <v>270</v>
      </c>
      <c r="F9" s="8" t="s">
        <v>245</v>
      </c>
      <c r="G9" s="8" t="s">
        <v>245</v>
      </c>
      <c r="H9" s="8" t="s">
        <v>245</v>
      </c>
      <c r="I9" s="8" t="s">
        <v>245</v>
      </c>
      <c r="J9" s="8" t="s">
        <v>245</v>
      </c>
      <c r="K9" s="8" t="s">
        <v>245</v>
      </c>
      <c r="L9" s="8" t="s">
        <v>245</v>
      </c>
      <c r="M9" s="8" t="s">
        <v>245</v>
      </c>
      <c r="N9" s="8" t="s">
        <v>245</v>
      </c>
      <c r="O9" s="8" t="s">
        <v>245</v>
      </c>
      <c r="P9" s="8" t="s">
        <v>245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0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87">
        <v>8</v>
      </c>
      <c r="F12" s="87">
        <v>8</v>
      </c>
      <c r="G12" s="87">
        <v>8</v>
      </c>
      <c r="H12" s="87">
        <v>8.1</v>
      </c>
      <c r="I12" s="87">
        <v>7.9</v>
      </c>
      <c r="J12" s="87">
        <v>8.1</v>
      </c>
      <c r="K12" s="87">
        <v>8.1</v>
      </c>
      <c r="L12" s="87">
        <v>8.1</v>
      </c>
      <c r="M12" s="87">
        <v>8.1</v>
      </c>
      <c r="N12" s="87">
        <v>8.1</v>
      </c>
      <c r="O12" s="87">
        <v>8.1</v>
      </c>
      <c r="P12" s="87">
        <v>8.1</v>
      </c>
      <c r="Q12" s="95">
        <f>AVERAGE(E12:P12)</f>
        <v>8.0583333333333318</v>
      </c>
      <c r="R12" s="95">
        <f>MAX(備讃瀬戸3上層!E12:P12,備讃瀬戸3中層!E12:P12,備讃瀬戸3下層!E12:P12)</f>
        <v>8.1999999999999993</v>
      </c>
      <c r="S12" s="96">
        <f>MIN(備讃瀬戸3上層!E12:P12,備讃瀬戸3中層!E12:P12,備讃瀬戸3下層!E12:P12)</f>
        <v>7.8</v>
      </c>
      <c r="T12" s="49" t="s">
        <v>272</v>
      </c>
    </row>
    <row r="13" spans="2:20" ht="12.75" customHeight="1">
      <c r="B13" s="158"/>
      <c r="C13" s="16" t="s">
        <v>14</v>
      </c>
      <c r="D13" s="17" t="s">
        <v>15</v>
      </c>
      <c r="E13" s="87">
        <v>9.1999999999999993</v>
      </c>
      <c r="F13" s="87">
        <v>8.6</v>
      </c>
      <c r="G13" s="87">
        <v>8.6</v>
      </c>
      <c r="H13" s="28">
        <v>10</v>
      </c>
      <c r="I13" s="87">
        <v>6.5</v>
      </c>
      <c r="J13" s="87">
        <v>8.5</v>
      </c>
      <c r="K13" s="87">
        <v>7.3000000000000007</v>
      </c>
      <c r="L13" s="87">
        <v>7.6</v>
      </c>
      <c r="M13" s="87">
        <v>8.1999999999999993</v>
      </c>
      <c r="N13" s="87">
        <v>9.8000000000000007</v>
      </c>
      <c r="O13" s="87">
        <v>9.8000000000000007</v>
      </c>
      <c r="P13" s="87">
        <v>9.8000000000000007</v>
      </c>
      <c r="Q13" s="95">
        <f>AVERAGE(E13:P13)</f>
        <v>8.6583333333333332</v>
      </c>
      <c r="R13" s="97">
        <f>MAX(備讃瀬戸3上層!E13:P13,備讃瀬戸3中層!E13:P13)</f>
        <v>11</v>
      </c>
      <c r="S13" s="96">
        <f>MIN(備讃瀬戸3上層!E13:P13,備讃瀬戸3中層!E13:P13)</f>
        <v>6.1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87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8"/>
      <c r="R14" s="18"/>
      <c r="S14" s="19"/>
      <c r="T14" s="49" t="s">
        <v>273</v>
      </c>
    </row>
    <row r="15" spans="2:20" ht="12.75" customHeight="1">
      <c r="B15" s="158"/>
      <c r="C15" s="16" t="s">
        <v>17</v>
      </c>
      <c r="D15" s="17" t="s">
        <v>15</v>
      </c>
      <c r="E15" s="87">
        <v>1.4000000000000001</v>
      </c>
      <c r="F15" s="87">
        <v>1.6</v>
      </c>
      <c r="G15" s="87">
        <v>2</v>
      </c>
      <c r="H15" s="87">
        <v>2.6</v>
      </c>
      <c r="I15" s="87">
        <v>3.5</v>
      </c>
      <c r="J15" s="87">
        <v>2.9</v>
      </c>
      <c r="K15" s="87">
        <v>1.3</v>
      </c>
      <c r="L15" s="87">
        <v>1.5</v>
      </c>
      <c r="M15" s="87">
        <v>1.2</v>
      </c>
      <c r="N15" s="87">
        <v>1.4</v>
      </c>
      <c r="O15" s="87">
        <v>1.0999999999999999</v>
      </c>
      <c r="P15" s="87">
        <v>1.5</v>
      </c>
      <c r="Q15" s="95">
        <f>AVERAGE(E15:P15)</f>
        <v>1.8333333333333333</v>
      </c>
      <c r="R15" s="95">
        <f>MAX(備讃瀬戸3上層!E15:P15,備讃瀬戸3中層!E15:P15,備讃瀬戸3下層!E15:P15)</f>
        <v>6.1</v>
      </c>
      <c r="S15" s="96">
        <f>MIN(備讃瀬戸3上層!E15:P15,備讃瀬戸3中層!E15:P15,備讃瀬戸3下層!E15:P15)</f>
        <v>0.9</v>
      </c>
      <c r="T15" s="49" t="s">
        <v>308</v>
      </c>
    </row>
    <row r="16" spans="2:20" ht="12.75" customHeight="1">
      <c r="B16" s="158"/>
      <c r="C16" s="16" t="s">
        <v>18</v>
      </c>
      <c r="D16" s="17" t="s">
        <v>15</v>
      </c>
      <c r="E16" s="28">
        <v>1</v>
      </c>
      <c r="F16" s="28">
        <v>4</v>
      </c>
      <c r="G16" s="28">
        <v>2</v>
      </c>
      <c r="H16" s="28">
        <v>2</v>
      </c>
      <c r="I16" s="28">
        <v>4</v>
      </c>
      <c r="J16" s="28">
        <v>4</v>
      </c>
      <c r="K16" s="28">
        <v>2</v>
      </c>
      <c r="L16" s="28">
        <v>4</v>
      </c>
      <c r="M16" s="28">
        <v>5</v>
      </c>
      <c r="N16" s="28">
        <v>3</v>
      </c>
      <c r="O16" s="28">
        <v>2</v>
      </c>
      <c r="P16" s="28">
        <v>2</v>
      </c>
      <c r="Q16" s="97">
        <f>AVERAGE(E16:P16)</f>
        <v>2.9166666666666665</v>
      </c>
      <c r="R16" s="97">
        <f>MAX(備讃瀬戸3上層!E16:P16,備讃瀬戸3中層!E16:P16,備讃瀬戸3下層!E16:P16)</f>
        <v>7</v>
      </c>
      <c r="S16" s="98">
        <f>MIN(備讃瀬戸3上層!E16:P16,備讃瀬戸3中層!E16:P16,備讃瀬戸3下層!E16:P16)</f>
        <v>1</v>
      </c>
      <c r="T16" s="49" t="s">
        <v>273</v>
      </c>
    </row>
    <row r="17" spans="2:20" ht="12.75" customHeight="1">
      <c r="B17" s="158"/>
      <c r="C17" s="16" t="s">
        <v>26</v>
      </c>
      <c r="D17" s="20" t="s">
        <v>341</v>
      </c>
      <c r="E17" s="26" t="s">
        <v>171</v>
      </c>
      <c r="F17" s="18" t="s">
        <v>171</v>
      </c>
      <c r="G17" s="26" t="s">
        <v>171</v>
      </c>
      <c r="H17" s="26" t="s">
        <v>171</v>
      </c>
      <c r="I17" s="26">
        <v>43</v>
      </c>
      <c r="J17" s="26" t="s">
        <v>171</v>
      </c>
      <c r="K17" s="26" t="s">
        <v>171</v>
      </c>
      <c r="L17" s="26" t="s">
        <v>171</v>
      </c>
      <c r="M17" s="26" t="s">
        <v>171</v>
      </c>
      <c r="N17" s="26" t="s">
        <v>171</v>
      </c>
      <c r="O17" s="18" t="s">
        <v>171</v>
      </c>
      <c r="P17" s="26" t="s">
        <v>171</v>
      </c>
      <c r="Q17" s="97">
        <v>5</v>
      </c>
      <c r="R17" s="97">
        <f>MAX(E17:P17)</f>
        <v>43</v>
      </c>
      <c r="S17" s="18" t="s">
        <v>171</v>
      </c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275</v>
      </c>
    </row>
    <row r="19" spans="2:20" ht="12.75" customHeight="1">
      <c r="B19" s="158"/>
      <c r="C19" s="16" t="s">
        <v>20</v>
      </c>
      <c r="D19" s="17" t="s">
        <v>15</v>
      </c>
      <c r="E19" s="88">
        <v>0.17</v>
      </c>
      <c r="F19" s="88">
        <v>0.13</v>
      </c>
      <c r="G19" s="88">
        <v>0.17</v>
      </c>
      <c r="H19" s="88">
        <v>0.12</v>
      </c>
      <c r="I19" s="88">
        <v>0.32</v>
      </c>
      <c r="J19" s="88">
        <v>0.24</v>
      </c>
      <c r="K19" s="88">
        <v>0.16</v>
      </c>
      <c r="L19" s="88">
        <v>0.13</v>
      </c>
      <c r="M19" s="88">
        <v>0.16</v>
      </c>
      <c r="N19" s="88">
        <v>0.12</v>
      </c>
      <c r="O19" s="88">
        <v>0.16</v>
      </c>
      <c r="P19" s="88">
        <v>0.11</v>
      </c>
      <c r="Q19" s="100">
        <f>AVERAGE(E19:P19)</f>
        <v>0.1658333333333333</v>
      </c>
      <c r="R19" s="100">
        <f>MAX(備讃瀬戸3上層!E19:P19,備讃瀬戸3中層!E19:P19)</f>
        <v>0.37</v>
      </c>
      <c r="S19" s="99">
        <f>MIN(備讃瀬戸3上層!E19:P19,備讃瀬戸3中層!E19:P19)</f>
        <v>0.1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89">
        <v>0.02</v>
      </c>
      <c r="F20" s="89">
        <v>2.4E-2</v>
      </c>
      <c r="G20" s="89">
        <v>0.03</v>
      </c>
      <c r="H20" s="89">
        <v>2.1000000000000001E-2</v>
      </c>
      <c r="I20" s="88">
        <v>0.12</v>
      </c>
      <c r="J20" s="89">
        <v>0.05</v>
      </c>
      <c r="K20" s="89">
        <v>3.3000000000000002E-2</v>
      </c>
      <c r="L20" s="89">
        <v>2.3E-2</v>
      </c>
      <c r="M20" s="89">
        <v>2.8999999999999998E-2</v>
      </c>
      <c r="N20" s="89">
        <v>1.4E-2</v>
      </c>
      <c r="O20" s="89">
        <v>2.5999999999999999E-2</v>
      </c>
      <c r="P20" s="89">
        <v>2.5000000000000001E-2</v>
      </c>
      <c r="Q20" s="101">
        <f>AVERAGE(E20:P20)</f>
        <v>3.4583333333333348E-2</v>
      </c>
      <c r="R20" s="100">
        <f>MAX(備讃瀬戸3上層!E20:P20,備讃瀬戸3中層!E20:P20)</f>
        <v>0.16</v>
      </c>
      <c r="S20" s="102">
        <f>MIN(備讃瀬戸3上層!E20:P20,備讃瀬戸3中層!E20:P20)</f>
        <v>1.4E-2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276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8.4</v>
      </c>
      <c r="F23" s="94">
        <v>7.8</v>
      </c>
      <c r="G23" s="94">
        <v>5.4</v>
      </c>
      <c r="H23" s="94">
        <v>5.0999999999999996</v>
      </c>
      <c r="I23" s="94">
        <v>5.2</v>
      </c>
      <c r="J23" s="94">
        <v>3.4</v>
      </c>
      <c r="K23" s="94">
        <v>5.6</v>
      </c>
      <c r="L23" s="94">
        <v>7.6</v>
      </c>
      <c r="M23" s="94">
        <v>7.9</v>
      </c>
      <c r="N23" s="130">
        <v>9.1999999999999993</v>
      </c>
      <c r="O23" s="130">
        <v>9.6</v>
      </c>
      <c r="P23" s="130">
        <v>9.5</v>
      </c>
      <c r="Q23" s="105">
        <f>AVERAGE(E23:P23)</f>
        <v>7.0583333333333336</v>
      </c>
      <c r="R23" s="105">
        <f>MAX(E23:P23)</f>
        <v>9.6</v>
      </c>
      <c r="S23" s="106">
        <f>MIN(E23:P23)</f>
        <v>3.4</v>
      </c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90">
        <v>4</v>
      </c>
      <c r="F24" s="26">
        <v>4.7</v>
      </c>
      <c r="G24" s="90">
        <v>3</v>
      </c>
      <c r="H24" s="26">
        <v>3.8</v>
      </c>
      <c r="I24" s="90">
        <v>1</v>
      </c>
      <c r="J24" s="26">
        <v>2.1</v>
      </c>
      <c r="K24" s="26">
        <v>3.8</v>
      </c>
      <c r="L24" s="26">
        <v>2.9</v>
      </c>
      <c r="M24" s="90">
        <v>4</v>
      </c>
      <c r="N24" s="127">
        <v>4.0999999999999996</v>
      </c>
      <c r="O24" s="90">
        <v>6</v>
      </c>
      <c r="P24" s="127">
        <v>8.6</v>
      </c>
      <c r="Q24" s="95">
        <f>AVERAGE(E24:P24)</f>
        <v>4</v>
      </c>
      <c r="R24" s="95">
        <f>MAX(E24:P24)</f>
        <v>8.6</v>
      </c>
      <c r="S24" s="96">
        <f>MIN(E24:P24)</f>
        <v>1</v>
      </c>
      <c r="T24" s="49" t="s">
        <v>277</v>
      </c>
    </row>
    <row r="25" spans="2:20" ht="12.75" customHeight="1">
      <c r="B25" s="170"/>
      <c r="C25" s="68"/>
      <c r="D25" s="81"/>
      <c r="E25" s="18"/>
      <c r="F25" s="18"/>
      <c r="G25" s="26"/>
      <c r="H25" s="30"/>
      <c r="I25" s="26"/>
      <c r="J25" s="30"/>
      <c r="K25" s="26"/>
      <c r="L25" s="18"/>
      <c r="M25" s="26"/>
      <c r="N25" s="30"/>
      <c r="O25" s="18"/>
      <c r="P25" s="18"/>
      <c r="Q25" s="107"/>
      <c r="R25" s="107"/>
      <c r="S25" s="56"/>
      <c r="T25" s="53"/>
    </row>
    <row r="26" spans="2:20" ht="12.75" customHeight="1">
      <c r="B26" s="43" t="s">
        <v>182</v>
      </c>
      <c r="C26" s="76" t="s">
        <v>278</v>
      </c>
      <c r="D26" s="77" t="s">
        <v>15</v>
      </c>
      <c r="E26" s="85">
        <v>1.5</v>
      </c>
      <c r="F26" s="78"/>
      <c r="G26" s="78"/>
      <c r="H26" s="85">
        <v>2.2000000000000002</v>
      </c>
      <c r="I26" s="78"/>
      <c r="J26" s="78"/>
      <c r="K26" s="85">
        <v>1.5</v>
      </c>
      <c r="L26" s="78"/>
      <c r="M26" s="78"/>
      <c r="N26" s="129">
        <v>1.4</v>
      </c>
      <c r="O26" s="78"/>
      <c r="P26" s="78"/>
      <c r="Q26" s="108">
        <f>AVERAGE(E26:P26)</f>
        <v>1.65</v>
      </c>
      <c r="R26" s="108">
        <f>MAX(E26:P26)</f>
        <v>2.2000000000000002</v>
      </c>
      <c r="S26" s="109">
        <f>MIN(E26:P26)</f>
        <v>1.4</v>
      </c>
      <c r="T26" s="51" t="s">
        <v>279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280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26" t="s">
        <v>416</v>
      </c>
      <c r="I50" s="18"/>
      <c r="J50" s="18"/>
      <c r="K50" s="18"/>
      <c r="L50" s="18"/>
      <c r="M50" s="18"/>
      <c r="N50" s="18"/>
      <c r="O50" s="18"/>
      <c r="P50" s="18"/>
      <c r="Q50" s="26" t="s">
        <v>416</v>
      </c>
      <c r="R50" s="26" t="s">
        <v>416</v>
      </c>
      <c r="S50" s="26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205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281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281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281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281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281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282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283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282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284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285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286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287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283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283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288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285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289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285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290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285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291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292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293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282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291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294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295</v>
      </c>
    </row>
    <row r="82" spans="2:20" ht="12.75" customHeight="1">
      <c r="B82" s="158"/>
      <c r="C82" s="24" t="s">
        <v>296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297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298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284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297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18500</v>
      </c>
      <c r="F88" s="94">
        <v>18100</v>
      </c>
      <c r="G88" s="94">
        <v>16100</v>
      </c>
      <c r="H88" s="94">
        <v>17200</v>
      </c>
      <c r="I88" s="94">
        <v>12300</v>
      </c>
      <c r="J88" s="94">
        <v>16900</v>
      </c>
      <c r="K88" s="94">
        <v>17100</v>
      </c>
      <c r="L88" s="94">
        <v>18300</v>
      </c>
      <c r="M88" s="94">
        <v>18300</v>
      </c>
      <c r="N88" s="130">
        <v>18100</v>
      </c>
      <c r="O88" s="130">
        <v>18500</v>
      </c>
      <c r="P88" s="130">
        <v>16800</v>
      </c>
      <c r="Q88" s="103">
        <v>17200</v>
      </c>
      <c r="R88" s="103">
        <f>MAX(E88:P88)</f>
        <v>18500</v>
      </c>
      <c r="S88" s="104">
        <f>MIN(E88:P88)</f>
        <v>12300</v>
      </c>
      <c r="T88" s="48" t="s">
        <v>273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273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273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273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273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273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273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273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273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273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273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273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309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300</v>
      </c>
    </row>
    <row r="102" spans="2:20" ht="12.75" hidden="1" customHeight="1">
      <c r="B102" s="158"/>
      <c r="C102" s="24" t="s">
        <v>301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302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302</v>
      </c>
    </row>
    <row r="104" spans="2:20" ht="12.75" customHeight="1">
      <c r="B104" s="82" t="s">
        <v>303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304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G1:H1"/>
    <mergeCell ref="E4:S4"/>
    <mergeCell ref="E5:S5"/>
    <mergeCell ref="Q7:Q10"/>
    <mergeCell ref="R7:R10"/>
    <mergeCell ref="S7:S10"/>
    <mergeCell ref="E3:S3"/>
    <mergeCell ref="E6:S6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T3:T10"/>
    <mergeCell ref="B88:B103"/>
    <mergeCell ref="B23:B25"/>
    <mergeCell ref="B55:B59"/>
    <mergeCell ref="B60:B85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V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136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4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137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253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374</v>
      </c>
      <c r="G8" s="8" t="s">
        <v>393</v>
      </c>
      <c r="H8" s="8" t="s">
        <v>386</v>
      </c>
      <c r="I8" s="8" t="s">
        <v>452</v>
      </c>
      <c r="J8" s="8" t="s">
        <v>461</v>
      </c>
      <c r="K8" s="8" t="s">
        <v>455</v>
      </c>
      <c r="L8" s="8" t="s">
        <v>363</v>
      </c>
      <c r="M8" s="8" t="s">
        <v>489</v>
      </c>
      <c r="N8" s="8" t="s">
        <v>500</v>
      </c>
      <c r="O8" s="8" t="s">
        <v>497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359</v>
      </c>
      <c r="F9" s="8" t="s">
        <v>373</v>
      </c>
      <c r="G9" s="8" t="s">
        <v>398</v>
      </c>
      <c r="H9" s="8" t="s">
        <v>426</v>
      </c>
      <c r="I9" s="8" t="s">
        <v>445</v>
      </c>
      <c r="J9" s="8" t="s">
        <v>445</v>
      </c>
      <c r="K9" s="8" t="s">
        <v>393</v>
      </c>
      <c r="L9" s="8" t="s">
        <v>383</v>
      </c>
      <c r="M9" s="8" t="s">
        <v>350</v>
      </c>
      <c r="N9" s="8" t="s">
        <v>502</v>
      </c>
      <c r="O9" s="8" t="s">
        <v>516</v>
      </c>
      <c r="P9" s="8" t="s">
        <v>524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26">
        <v>8.1999999999999993</v>
      </c>
      <c r="F12" s="90">
        <v>8</v>
      </c>
      <c r="G12" s="26">
        <v>8.1</v>
      </c>
      <c r="H12" s="26">
        <v>8.1</v>
      </c>
      <c r="I12" s="26">
        <v>8.1</v>
      </c>
      <c r="J12" s="26">
        <v>8.1999999999999993</v>
      </c>
      <c r="K12" s="90">
        <v>8</v>
      </c>
      <c r="L12" s="26">
        <v>8.1</v>
      </c>
      <c r="M12" s="26">
        <v>8.1</v>
      </c>
      <c r="N12" s="127">
        <v>8.1999999999999993</v>
      </c>
      <c r="O12" s="127">
        <v>8.1</v>
      </c>
      <c r="P12" s="127">
        <v>8.1999999999999993</v>
      </c>
      <c r="Q12" s="95">
        <f>AVERAGE(E12:P12)</f>
        <v>8.1166666666666654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11</v>
      </c>
      <c r="F13" s="90">
        <v>9</v>
      </c>
      <c r="G13" s="26">
        <v>8.6</v>
      </c>
      <c r="H13" s="26">
        <v>9.1999999999999993</v>
      </c>
      <c r="I13" s="26">
        <v>6.2</v>
      </c>
      <c r="J13" s="26">
        <v>8.3000000000000007</v>
      </c>
      <c r="K13" s="26">
        <v>7.2</v>
      </c>
      <c r="L13" s="26">
        <v>7.8</v>
      </c>
      <c r="M13" s="90">
        <v>8</v>
      </c>
      <c r="N13" s="127">
        <v>9.3000000000000007</v>
      </c>
      <c r="O13" s="127">
        <v>8.5</v>
      </c>
      <c r="P13" s="127">
        <v>10</v>
      </c>
      <c r="Q13" s="95">
        <f>AVERAGE(E13:P13)</f>
        <v>8.5916666666666668</v>
      </c>
      <c r="R13" s="97">
        <f>MAX(E13:P13)</f>
        <v>11</v>
      </c>
      <c r="S13" s="96">
        <f>MIN(E13:P13)</f>
        <v>6.2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2.9</v>
      </c>
      <c r="F15" s="26">
        <v>1.5</v>
      </c>
      <c r="G15" s="26">
        <v>1.9</v>
      </c>
      <c r="H15" s="26">
        <v>2.8</v>
      </c>
      <c r="I15" s="26">
        <v>6.2</v>
      </c>
      <c r="J15" s="26">
        <v>2.6</v>
      </c>
      <c r="K15" s="90">
        <v>3</v>
      </c>
      <c r="L15" s="26">
        <v>1.6</v>
      </c>
      <c r="M15" s="26">
        <v>1.4</v>
      </c>
      <c r="N15" s="127">
        <v>1.8</v>
      </c>
      <c r="O15" s="127">
        <v>1.3</v>
      </c>
      <c r="P15" s="127">
        <v>2.1</v>
      </c>
      <c r="Q15" s="95">
        <f>AVERAGE(E15:P15)</f>
        <v>2.4250000000000003</v>
      </c>
      <c r="R15" s="95">
        <f>MAX(E15:P15)</f>
        <v>6.2</v>
      </c>
      <c r="S15" s="96">
        <f>MIN(E15:P15)</f>
        <v>1.3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8</v>
      </c>
      <c r="F16" s="26">
        <v>2</v>
      </c>
      <c r="G16" s="26">
        <v>2</v>
      </c>
      <c r="H16" s="26">
        <v>3</v>
      </c>
      <c r="I16" s="26">
        <v>8</v>
      </c>
      <c r="J16" s="26">
        <v>3</v>
      </c>
      <c r="K16" s="26">
        <v>4</v>
      </c>
      <c r="L16" s="26">
        <v>6</v>
      </c>
      <c r="M16" s="26">
        <v>4</v>
      </c>
      <c r="N16" s="127">
        <v>5</v>
      </c>
      <c r="O16" s="127">
        <v>4</v>
      </c>
      <c r="P16" s="127">
        <v>5</v>
      </c>
      <c r="Q16" s="97">
        <f>AVERAGE(E16:P16)</f>
        <v>4.5</v>
      </c>
      <c r="R16" s="97">
        <f>MAX(E16:P16)</f>
        <v>8</v>
      </c>
      <c r="S16" s="98">
        <f>MIN(E16:P16)</f>
        <v>2</v>
      </c>
      <c r="T16" s="49" t="s">
        <v>189</v>
      </c>
    </row>
    <row r="17" spans="2:22" ht="12.75" customHeight="1">
      <c r="B17" s="158"/>
      <c r="C17" s="16" t="s">
        <v>26</v>
      </c>
      <c r="D17" s="20" t="s">
        <v>341</v>
      </c>
      <c r="E17" s="26">
        <v>3</v>
      </c>
      <c r="F17" s="26" t="s">
        <v>371</v>
      </c>
      <c r="G17" s="26">
        <v>130</v>
      </c>
      <c r="H17" s="26" t="s">
        <v>422</v>
      </c>
      <c r="I17" s="26">
        <v>64</v>
      </c>
      <c r="J17" s="26">
        <v>1</v>
      </c>
      <c r="K17" s="26">
        <v>7</v>
      </c>
      <c r="L17" s="26" t="s">
        <v>480</v>
      </c>
      <c r="M17" s="26" t="s">
        <v>171</v>
      </c>
      <c r="N17" s="26" t="s">
        <v>171</v>
      </c>
      <c r="O17" s="26" t="s">
        <v>171</v>
      </c>
      <c r="P17" s="26" t="s">
        <v>171</v>
      </c>
      <c r="Q17" s="97">
        <v>18</v>
      </c>
      <c r="R17" s="97">
        <f>MAX(E17:P17)</f>
        <v>130</v>
      </c>
      <c r="S17" s="98" t="s">
        <v>356</v>
      </c>
      <c r="T17" s="49" t="s">
        <v>345</v>
      </c>
      <c r="V17" s="126"/>
    </row>
    <row r="18" spans="2:22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235</v>
      </c>
    </row>
    <row r="19" spans="2:22" ht="12.75" customHeight="1">
      <c r="B19" s="158"/>
      <c r="C19" s="16" t="s">
        <v>20</v>
      </c>
      <c r="D19" s="17" t="s">
        <v>15</v>
      </c>
      <c r="E19" s="26">
        <v>0.27</v>
      </c>
      <c r="F19" s="26">
        <v>0.16</v>
      </c>
      <c r="G19" s="26">
        <v>0.21</v>
      </c>
      <c r="H19" s="26">
        <v>0.12</v>
      </c>
      <c r="I19" s="26">
        <v>0.43</v>
      </c>
      <c r="J19" s="92">
        <v>0.2</v>
      </c>
      <c r="K19" s="26">
        <v>0.48</v>
      </c>
      <c r="L19" s="26">
        <v>0.21</v>
      </c>
      <c r="M19" s="26">
        <v>0.22</v>
      </c>
      <c r="N19" s="127">
        <v>0.15</v>
      </c>
      <c r="O19" s="127">
        <v>0.18</v>
      </c>
      <c r="P19" s="127">
        <v>0.19</v>
      </c>
      <c r="Q19" s="100">
        <f>AVERAGE(E19:P19)</f>
        <v>0.23500000000000001</v>
      </c>
      <c r="R19" s="100">
        <f>MAX(E19:P19)</f>
        <v>0.48</v>
      </c>
      <c r="S19" s="99">
        <f>MIN(E19:P19)</f>
        <v>0.12</v>
      </c>
      <c r="T19" s="49" t="s">
        <v>251</v>
      </c>
    </row>
    <row r="20" spans="2:22" ht="12.75" customHeight="1">
      <c r="B20" s="158"/>
      <c r="C20" s="16" t="s">
        <v>21</v>
      </c>
      <c r="D20" s="17" t="s">
        <v>15</v>
      </c>
      <c r="E20" s="26">
        <v>3.5000000000000003E-2</v>
      </c>
      <c r="F20" s="26">
        <v>1.7999999999999999E-2</v>
      </c>
      <c r="G20" s="26">
        <v>2.3E-2</v>
      </c>
      <c r="H20" s="26">
        <v>2.3E-2</v>
      </c>
      <c r="I20" s="26">
        <v>0.19</v>
      </c>
      <c r="J20" s="26">
        <v>3.5999999999999997E-2</v>
      </c>
      <c r="K20" s="26">
        <v>6.5000000000000002E-2</v>
      </c>
      <c r="L20" s="26">
        <v>3.1E-2</v>
      </c>
      <c r="M20" s="26">
        <v>2.7E-2</v>
      </c>
      <c r="N20" s="127">
        <v>1.4999999999999999E-2</v>
      </c>
      <c r="O20" s="127">
        <v>2.4E-2</v>
      </c>
      <c r="P20" s="91">
        <v>0.03</v>
      </c>
      <c r="Q20" s="101">
        <f>AVERAGE(E20:P20)</f>
        <v>4.3083333333333342E-2</v>
      </c>
      <c r="R20" s="100">
        <f>MAX(E20:P20)</f>
        <v>0.19</v>
      </c>
      <c r="S20" s="102">
        <f>MIN(E20:P20)</f>
        <v>1.4999999999999999E-2</v>
      </c>
      <c r="T20" s="49" t="s">
        <v>210</v>
      </c>
    </row>
    <row r="21" spans="2:22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192</v>
      </c>
    </row>
    <row r="22" spans="2:22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256</v>
      </c>
    </row>
    <row r="23" spans="2:22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277</v>
      </c>
    </row>
    <row r="24" spans="2:22" ht="12.75" customHeight="1">
      <c r="B24" s="169"/>
      <c r="C24" s="16" t="s">
        <v>24</v>
      </c>
      <c r="D24" s="21" t="s">
        <v>25</v>
      </c>
      <c r="E24" s="26">
        <v>1.8</v>
      </c>
      <c r="F24" s="26">
        <v>2.8</v>
      </c>
      <c r="G24" s="26">
        <v>2.2999999999999998</v>
      </c>
      <c r="H24" s="26">
        <v>2.8</v>
      </c>
      <c r="I24" s="26">
        <v>0.8</v>
      </c>
      <c r="J24" s="26">
        <v>2.1</v>
      </c>
      <c r="K24" s="26">
        <v>2.5</v>
      </c>
      <c r="L24" s="90">
        <v>2</v>
      </c>
      <c r="M24" s="26">
        <v>3.3</v>
      </c>
      <c r="N24" s="127">
        <v>2.8</v>
      </c>
      <c r="O24" s="26" t="s">
        <v>519</v>
      </c>
      <c r="P24" s="127">
        <v>2.8</v>
      </c>
      <c r="Q24" s="95">
        <v>2.6</v>
      </c>
      <c r="R24" s="90" t="s">
        <v>519</v>
      </c>
      <c r="S24" s="96">
        <f>MIN(E24:P24)</f>
        <v>0.8</v>
      </c>
      <c r="T24" s="49" t="s">
        <v>245</v>
      </c>
    </row>
    <row r="25" spans="2:22" ht="12.75" customHeight="1">
      <c r="B25" s="170"/>
      <c r="C25" s="68"/>
      <c r="D25" s="81"/>
      <c r="E25" s="26"/>
      <c r="F25" s="30"/>
      <c r="G25" s="30"/>
      <c r="H25" s="26"/>
      <c r="I25" s="30"/>
      <c r="J25" s="30"/>
      <c r="K25" s="26"/>
      <c r="L25" s="30"/>
      <c r="M25" s="26"/>
      <c r="N25" s="30"/>
      <c r="O25" s="18"/>
      <c r="P25" s="18"/>
      <c r="Q25" s="97"/>
      <c r="R25" s="97"/>
      <c r="S25" s="56"/>
      <c r="T25" s="53"/>
    </row>
    <row r="26" spans="2:22" ht="12.75" customHeight="1">
      <c r="B26" s="43" t="s">
        <v>182</v>
      </c>
      <c r="C26" s="76" t="s">
        <v>27</v>
      </c>
      <c r="D26" s="77" t="s">
        <v>15</v>
      </c>
      <c r="E26" s="85">
        <v>2.1</v>
      </c>
      <c r="F26" s="113"/>
      <c r="G26" s="113"/>
      <c r="H26" s="113">
        <v>2</v>
      </c>
      <c r="I26" s="113"/>
      <c r="J26" s="113"/>
      <c r="K26" s="85">
        <v>2.1</v>
      </c>
      <c r="L26" s="113"/>
      <c r="M26" s="113"/>
      <c r="N26" s="129">
        <v>1.5</v>
      </c>
      <c r="O26" s="113"/>
      <c r="P26" s="113"/>
      <c r="Q26" s="108">
        <f>AVERAGE(E26:P26)</f>
        <v>1.9249999999999998</v>
      </c>
      <c r="R26" s="108">
        <f>MAX(E26:P26)</f>
        <v>2.1</v>
      </c>
      <c r="S26" s="109">
        <f>MIN(E26:P26)</f>
        <v>1.5</v>
      </c>
      <c r="T26" s="51" t="s">
        <v>189</v>
      </c>
    </row>
    <row r="27" spans="2:22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190</v>
      </c>
    </row>
    <row r="28" spans="2:22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2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2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2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2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26" t="s">
        <v>416</v>
      </c>
      <c r="I50" s="18"/>
      <c r="J50" s="18"/>
      <c r="K50" s="18"/>
      <c r="L50" s="18"/>
      <c r="M50" s="18"/>
      <c r="N50" s="18"/>
      <c r="O50" s="18"/>
      <c r="P50" s="18"/>
      <c r="Q50" s="26" t="s">
        <v>416</v>
      </c>
      <c r="R50" s="26" t="s">
        <v>416</v>
      </c>
      <c r="S50" s="26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334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14600</v>
      </c>
      <c r="F88" s="94">
        <v>17900</v>
      </c>
      <c r="G88" s="94">
        <v>16300</v>
      </c>
      <c r="H88" s="94">
        <v>17300</v>
      </c>
      <c r="I88" s="94">
        <v>11700</v>
      </c>
      <c r="J88" s="94">
        <v>17400</v>
      </c>
      <c r="K88" s="94">
        <v>11900</v>
      </c>
      <c r="L88" s="94">
        <v>17600</v>
      </c>
      <c r="M88" s="94">
        <v>18300</v>
      </c>
      <c r="N88" s="130">
        <v>17800</v>
      </c>
      <c r="O88" s="130">
        <v>18200</v>
      </c>
      <c r="P88" s="130">
        <v>16700</v>
      </c>
      <c r="Q88" s="103">
        <v>16300</v>
      </c>
      <c r="R88" s="103">
        <f>MAX(E88:P88)</f>
        <v>18300</v>
      </c>
      <c r="S88" s="104">
        <f>MIN(E88:P88)</f>
        <v>11700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258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138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4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139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253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374</v>
      </c>
      <c r="G8" s="8" t="s">
        <v>393</v>
      </c>
      <c r="H8" s="8" t="s">
        <v>386</v>
      </c>
      <c r="I8" s="8" t="s">
        <v>452</v>
      </c>
      <c r="J8" s="8" t="s">
        <v>461</v>
      </c>
      <c r="K8" s="8" t="s">
        <v>455</v>
      </c>
      <c r="L8" s="8" t="s">
        <v>363</v>
      </c>
      <c r="M8" s="8" t="s">
        <v>489</v>
      </c>
      <c r="N8" s="8" t="s">
        <v>500</v>
      </c>
      <c r="O8" s="8" t="s">
        <v>497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352</v>
      </c>
      <c r="F9" s="8" t="s">
        <v>375</v>
      </c>
      <c r="G9" s="8" t="s">
        <v>399</v>
      </c>
      <c r="H9" s="8" t="s">
        <v>389</v>
      </c>
      <c r="I9" s="8" t="s">
        <v>449</v>
      </c>
      <c r="J9" s="8" t="s">
        <v>466</v>
      </c>
      <c r="K9" s="8" t="s">
        <v>389</v>
      </c>
      <c r="L9" s="8" t="s">
        <v>481</v>
      </c>
      <c r="M9" s="8" t="s">
        <v>359</v>
      </c>
      <c r="N9" s="8" t="s">
        <v>503</v>
      </c>
      <c r="O9" s="8" t="s">
        <v>517</v>
      </c>
      <c r="P9" s="8" t="s">
        <v>499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26">
        <v>8.1</v>
      </c>
      <c r="H12" s="26">
        <v>8.1</v>
      </c>
      <c r="I12" s="26">
        <v>7.9</v>
      </c>
      <c r="J12" s="26">
        <v>8.1</v>
      </c>
      <c r="K12" s="90">
        <v>8</v>
      </c>
      <c r="L12" s="26">
        <v>8.1</v>
      </c>
      <c r="M12" s="26">
        <v>8.1</v>
      </c>
      <c r="N12" s="127">
        <v>8.1999999999999993</v>
      </c>
      <c r="O12" s="127">
        <v>8.1</v>
      </c>
      <c r="P12" s="127">
        <v>8.1</v>
      </c>
      <c r="Q12" s="95">
        <f>AVERAGE(E12:P12)</f>
        <v>8.0666666666666647</v>
      </c>
      <c r="R12" s="95">
        <f>MAX(E12:P12)</f>
        <v>8.1999999999999993</v>
      </c>
      <c r="S12" s="96">
        <f>MIN(E12:P12)</f>
        <v>7.9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9.3000000000000007</v>
      </c>
      <c r="F13" s="26">
        <v>8.6</v>
      </c>
      <c r="G13" s="26">
        <v>8.4</v>
      </c>
      <c r="H13" s="26">
        <v>8.9</v>
      </c>
      <c r="I13" s="26">
        <v>5.3</v>
      </c>
      <c r="J13" s="26">
        <v>7.2</v>
      </c>
      <c r="K13" s="26">
        <v>7.2</v>
      </c>
      <c r="L13" s="26">
        <v>7.2</v>
      </c>
      <c r="M13" s="26">
        <v>8.4</v>
      </c>
      <c r="N13" s="127">
        <v>10</v>
      </c>
      <c r="O13" s="127">
        <v>9.9</v>
      </c>
      <c r="P13" s="127">
        <v>10</v>
      </c>
      <c r="Q13" s="95">
        <f>AVERAGE(E13:P13)</f>
        <v>8.3666666666666671</v>
      </c>
      <c r="R13" s="97">
        <f>MAX(E13:P13)</f>
        <v>10</v>
      </c>
      <c r="S13" s="96">
        <f>MIN(E13:P13)</f>
        <v>5.3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5"/>
      <c r="R14" s="95"/>
      <c r="S14" s="96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90">
        <v>2</v>
      </c>
      <c r="F15" s="26">
        <v>1.9</v>
      </c>
      <c r="G15" s="26">
        <v>2.8</v>
      </c>
      <c r="H15" s="26">
        <v>2.9</v>
      </c>
      <c r="I15" s="26">
        <v>3.3</v>
      </c>
      <c r="J15" s="26">
        <v>1.7</v>
      </c>
      <c r="K15" s="26">
        <v>1.7</v>
      </c>
      <c r="L15" s="26">
        <v>1.9</v>
      </c>
      <c r="M15" s="26">
        <v>1.3</v>
      </c>
      <c r="N15" s="127">
        <v>1.9</v>
      </c>
      <c r="O15" s="127">
        <v>1.2</v>
      </c>
      <c r="P15" s="127">
        <v>1.7</v>
      </c>
      <c r="Q15" s="95">
        <f>AVERAGE(E15:P15)</f>
        <v>2.0249999999999995</v>
      </c>
      <c r="R15" s="95">
        <f>MAX(E15:P15)</f>
        <v>3.3</v>
      </c>
      <c r="S15" s="96">
        <f>MIN(E15:P15)</f>
        <v>1.2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6</v>
      </c>
      <c r="F16" s="26">
        <v>2</v>
      </c>
      <c r="G16" s="26">
        <v>4</v>
      </c>
      <c r="H16" s="26">
        <v>3</v>
      </c>
      <c r="I16" s="26">
        <v>5</v>
      </c>
      <c r="J16" s="26">
        <v>3</v>
      </c>
      <c r="K16" s="26">
        <v>3</v>
      </c>
      <c r="L16" s="26">
        <v>6</v>
      </c>
      <c r="M16" s="26">
        <v>4</v>
      </c>
      <c r="N16" s="127">
        <v>4</v>
      </c>
      <c r="O16" s="127">
        <v>2</v>
      </c>
      <c r="P16" s="127">
        <v>3</v>
      </c>
      <c r="Q16" s="97">
        <f>AVERAGE(E16:P16)</f>
        <v>3.75</v>
      </c>
      <c r="R16" s="97">
        <f>MAX(E16:P16)</f>
        <v>6</v>
      </c>
      <c r="S16" s="98">
        <f>MIN(E16:P16)</f>
        <v>2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95"/>
      <c r="R17" s="95"/>
      <c r="S17" s="96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95"/>
      <c r="R18" s="95"/>
      <c r="S18" s="96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26">
        <v>0.19</v>
      </c>
      <c r="F19" s="26">
        <v>0.16</v>
      </c>
      <c r="G19" s="26">
        <v>0.27</v>
      </c>
      <c r="H19" s="26">
        <v>0.13</v>
      </c>
      <c r="I19" s="26">
        <v>0.32</v>
      </c>
      <c r="J19" s="26">
        <v>0.21</v>
      </c>
      <c r="K19" s="26">
        <v>0.21</v>
      </c>
      <c r="L19" s="26">
        <v>0.22</v>
      </c>
      <c r="M19" s="92">
        <v>0.2</v>
      </c>
      <c r="N19" s="127">
        <v>0.14000000000000001</v>
      </c>
      <c r="O19" s="127">
        <v>0.14000000000000001</v>
      </c>
      <c r="P19" s="127">
        <v>0.15</v>
      </c>
      <c r="Q19" s="100">
        <f>AVERAGE(E19:P19)</f>
        <v>0.19499999999999998</v>
      </c>
      <c r="R19" s="100">
        <f>MAX(E19:P19)</f>
        <v>0.32</v>
      </c>
      <c r="S19" s="99">
        <f>MIN(E19:P19)</f>
        <v>0.13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26">
        <v>2.1999999999999999E-2</v>
      </c>
      <c r="F20" s="26">
        <v>2.3E-2</v>
      </c>
      <c r="G20" s="26">
        <v>3.5999999999999997E-2</v>
      </c>
      <c r="H20" s="26">
        <v>2.3E-2</v>
      </c>
      <c r="I20" s="92">
        <v>0.1</v>
      </c>
      <c r="J20" s="26">
        <v>4.1000000000000002E-2</v>
      </c>
      <c r="K20" s="26">
        <v>3.9E-2</v>
      </c>
      <c r="L20" s="26">
        <v>3.2000000000000001E-2</v>
      </c>
      <c r="M20" s="26">
        <v>2.8000000000000001E-2</v>
      </c>
      <c r="N20" s="127">
        <v>1.6E-2</v>
      </c>
      <c r="O20" s="127">
        <v>2.5000000000000001E-2</v>
      </c>
      <c r="P20" s="127">
        <v>2.5000000000000001E-2</v>
      </c>
      <c r="Q20" s="101">
        <f>AVERAGE(E20:P20)</f>
        <v>3.4166666666666672E-2</v>
      </c>
      <c r="R20" s="100">
        <f>MAX(E20:P20)</f>
        <v>0.1</v>
      </c>
      <c r="S20" s="102">
        <f>MIN(E20:P20)</f>
        <v>1.6E-2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192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256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335</v>
      </c>
    </row>
    <row r="24" spans="2:20" ht="12.75" customHeight="1">
      <c r="B24" s="169"/>
      <c r="C24" s="16" t="s">
        <v>24</v>
      </c>
      <c r="D24" s="21" t="s">
        <v>25</v>
      </c>
      <c r="E24" s="26">
        <v>1.8</v>
      </c>
      <c r="F24" s="26">
        <v>2.8</v>
      </c>
      <c r="G24" s="26">
        <v>2.2999999999999998</v>
      </c>
      <c r="H24" s="26">
        <v>2.8</v>
      </c>
      <c r="I24" s="26">
        <v>0.8</v>
      </c>
      <c r="J24" s="26">
        <v>2.1</v>
      </c>
      <c r="K24" s="26">
        <v>2.5</v>
      </c>
      <c r="L24" s="90">
        <v>2</v>
      </c>
      <c r="M24" s="26">
        <v>3.3</v>
      </c>
      <c r="N24" s="127">
        <v>2.8</v>
      </c>
      <c r="O24" s="26" t="s">
        <v>518</v>
      </c>
      <c r="P24" s="127">
        <v>2.8</v>
      </c>
      <c r="Q24" s="95">
        <v>2.6</v>
      </c>
      <c r="R24" s="90" t="s">
        <v>519</v>
      </c>
      <c r="S24" s="96">
        <f>MIN(E24:P24)</f>
        <v>0.8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332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258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140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4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141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253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374</v>
      </c>
      <c r="G8" s="8" t="s">
        <v>393</v>
      </c>
      <c r="H8" s="8" t="s">
        <v>386</v>
      </c>
      <c r="I8" s="8" t="s">
        <v>452</v>
      </c>
      <c r="J8" s="8" t="s">
        <v>461</v>
      </c>
      <c r="K8" s="8" t="s">
        <v>455</v>
      </c>
      <c r="L8" s="8" t="s">
        <v>363</v>
      </c>
      <c r="M8" s="8" t="s">
        <v>489</v>
      </c>
      <c r="N8" s="8" t="s">
        <v>500</v>
      </c>
      <c r="O8" s="8" t="s">
        <v>497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352</v>
      </c>
      <c r="F9" s="8" t="s">
        <v>373</v>
      </c>
      <c r="G9" s="8" t="s">
        <v>400</v>
      </c>
      <c r="H9" s="8" t="s">
        <v>401</v>
      </c>
      <c r="I9" s="8" t="s">
        <v>403</v>
      </c>
      <c r="J9" s="8" t="s">
        <v>465</v>
      </c>
      <c r="K9" s="8" t="s">
        <v>428</v>
      </c>
      <c r="L9" s="8" t="s">
        <v>383</v>
      </c>
      <c r="M9" s="8" t="s">
        <v>493</v>
      </c>
      <c r="N9" s="8" t="s">
        <v>504</v>
      </c>
      <c r="O9" s="8" t="s">
        <v>510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90">
        <v>8</v>
      </c>
      <c r="H12" s="26">
        <v>8.1</v>
      </c>
      <c r="I12" s="26">
        <v>7.9</v>
      </c>
      <c r="J12" s="26">
        <v>8.1</v>
      </c>
      <c r="K12" s="90">
        <v>8</v>
      </c>
      <c r="L12" s="26">
        <v>8.1</v>
      </c>
      <c r="M12" s="26">
        <v>8.1</v>
      </c>
      <c r="N12" s="127">
        <v>8.1999999999999993</v>
      </c>
      <c r="O12" s="127">
        <v>8.1</v>
      </c>
      <c r="P12" s="127">
        <v>8.1</v>
      </c>
      <c r="Q12" s="95">
        <f>AVERAGE(E12:P12)</f>
        <v>8.0583333333333318</v>
      </c>
      <c r="R12" s="95">
        <f>MAX(E12:P12)</f>
        <v>8.1999999999999993</v>
      </c>
      <c r="S12" s="96">
        <f>MIN(E12:P12)</f>
        <v>7.9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1.9</v>
      </c>
      <c r="F15" s="26">
        <v>1.9</v>
      </c>
      <c r="G15" s="26">
        <v>2.5</v>
      </c>
      <c r="H15" s="26">
        <v>2.7</v>
      </c>
      <c r="I15" s="26">
        <v>1.7</v>
      </c>
      <c r="J15" s="26">
        <v>2.2000000000000002</v>
      </c>
      <c r="K15" s="26">
        <v>1.5</v>
      </c>
      <c r="L15" s="26">
        <v>1.7</v>
      </c>
      <c r="M15" s="26">
        <v>1.4</v>
      </c>
      <c r="N15" s="127">
        <v>1.6</v>
      </c>
      <c r="O15" s="127">
        <v>1.3</v>
      </c>
      <c r="P15" s="90">
        <v>2</v>
      </c>
      <c r="Q15" s="95">
        <f>AVERAGE(E15:P15)</f>
        <v>1.8666666666666665</v>
      </c>
      <c r="R15" s="95">
        <f>MAX(E15:P15)</f>
        <v>2.7</v>
      </c>
      <c r="S15" s="96">
        <f>MIN(E15:P15)</f>
        <v>1.3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5</v>
      </c>
      <c r="F16" s="26">
        <v>6</v>
      </c>
      <c r="G16" s="26">
        <v>5</v>
      </c>
      <c r="H16" s="26">
        <v>3</v>
      </c>
      <c r="I16" s="26">
        <v>4</v>
      </c>
      <c r="J16" s="26">
        <v>3</v>
      </c>
      <c r="K16" s="26">
        <v>5</v>
      </c>
      <c r="L16" s="26">
        <v>4</v>
      </c>
      <c r="M16" s="26">
        <v>5</v>
      </c>
      <c r="N16" s="127">
        <v>5</v>
      </c>
      <c r="O16" s="127">
        <v>4</v>
      </c>
      <c r="P16" s="127">
        <v>6</v>
      </c>
      <c r="Q16" s="97">
        <f>AVERAGE(E16:P16)</f>
        <v>4.583333333333333</v>
      </c>
      <c r="R16" s="97">
        <f>MAX(E16:P16)</f>
        <v>6</v>
      </c>
      <c r="S16" s="98">
        <f>MIN(E16:P16)</f>
        <v>3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254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255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8.6999999999999993</v>
      </c>
      <c r="F23" s="94">
        <v>8.5</v>
      </c>
      <c r="G23" s="94">
        <v>7.8</v>
      </c>
      <c r="H23" s="94">
        <v>8.6999999999999993</v>
      </c>
      <c r="I23" s="94">
        <v>4.5</v>
      </c>
      <c r="J23" s="94">
        <v>6.4</v>
      </c>
      <c r="K23" s="94">
        <v>6.2</v>
      </c>
      <c r="L23" s="94">
        <v>7.3</v>
      </c>
      <c r="M23" s="94">
        <v>8.1</v>
      </c>
      <c r="N23" s="130">
        <v>10</v>
      </c>
      <c r="O23" s="130">
        <v>9.9</v>
      </c>
      <c r="P23" s="130">
        <v>9.6999999999999993</v>
      </c>
      <c r="Q23" s="105">
        <f>AVERAGE(E23:P23)</f>
        <v>7.9833333333333343</v>
      </c>
      <c r="R23" s="103">
        <f>MAX(E23:P23)</f>
        <v>10</v>
      </c>
      <c r="S23" s="106">
        <f>MIN(E23:P23)</f>
        <v>4.5</v>
      </c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26">
        <v>1.8</v>
      </c>
      <c r="F24" s="26">
        <v>2.8</v>
      </c>
      <c r="G24" s="26">
        <v>2.2999999999999998</v>
      </c>
      <c r="H24" s="26">
        <v>2.8</v>
      </c>
      <c r="I24" s="26">
        <v>0.8</v>
      </c>
      <c r="J24" s="26">
        <v>2.1</v>
      </c>
      <c r="K24" s="26">
        <v>2.5</v>
      </c>
      <c r="L24" s="90">
        <v>2</v>
      </c>
      <c r="M24" s="26">
        <v>3.3</v>
      </c>
      <c r="N24" s="127">
        <v>2.8</v>
      </c>
      <c r="O24" s="26" t="s">
        <v>518</v>
      </c>
      <c r="P24" s="127">
        <v>2.8</v>
      </c>
      <c r="Q24" s="95">
        <v>2.6</v>
      </c>
      <c r="R24" s="90" t="s">
        <v>519</v>
      </c>
      <c r="S24" s="96">
        <f>MIN(E24:P24)</f>
        <v>0.8</v>
      </c>
      <c r="T24" s="49" t="s">
        <v>277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336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257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T109"/>
  <sheetViews>
    <sheetView zoomScaleNormal="100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313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4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314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253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310</v>
      </c>
      <c r="E8" s="8" t="s">
        <v>270</v>
      </c>
      <c r="F8" s="8" t="s">
        <v>245</v>
      </c>
      <c r="G8" s="8" t="s">
        <v>245</v>
      </c>
      <c r="H8" s="8" t="s">
        <v>245</v>
      </c>
      <c r="I8" s="8" t="s">
        <v>245</v>
      </c>
      <c r="J8" s="8" t="s">
        <v>245</v>
      </c>
      <c r="K8" s="8" t="s">
        <v>245</v>
      </c>
      <c r="L8" s="8" t="s">
        <v>245</v>
      </c>
      <c r="M8" s="8" t="s">
        <v>245</v>
      </c>
      <c r="N8" s="8" t="s">
        <v>245</v>
      </c>
      <c r="O8" s="8" t="s">
        <v>245</v>
      </c>
      <c r="P8" s="8" t="s">
        <v>245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310</v>
      </c>
      <c r="E9" s="8" t="s">
        <v>270</v>
      </c>
      <c r="F9" s="8" t="s">
        <v>245</v>
      </c>
      <c r="G9" s="8" t="s">
        <v>245</v>
      </c>
      <c r="H9" s="8" t="s">
        <v>245</v>
      </c>
      <c r="I9" s="8" t="s">
        <v>245</v>
      </c>
      <c r="J9" s="8" t="s">
        <v>245</v>
      </c>
      <c r="K9" s="8" t="s">
        <v>245</v>
      </c>
      <c r="L9" s="8" t="s">
        <v>245</v>
      </c>
      <c r="M9" s="8" t="s">
        <v>245</v>
      </c>
      <c r="N9" s="8" t="s">
        <v>245</v>
      </c>
      <c r="O9" s="8" t="s">
        <v>245</v>
      </c>
      <c r="P9" s="8" t="s">
        <v>245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0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87">
        <v>8.1</v>
      </c>
      <c r="F12" s="87">
        <v>8</v>
      </c>
      <c r="G12" s="87">
        <v>8.1</v>
      </c>
      <c r="H12" s="87">
        <v>8.1</v>
      </c>
      <c r="I12" s="87">
        <v>8</v>
      </c>
      <c r="J12" s="87">
        <v>8.1</v>
      </c>
      <c r="K12" s="87">
        <v>8</v>
      </c>
      <c r="L12" s="87">
        <v>8.1</v>
      </c>
      <c r="M12" s="87">
        <v>8.1</v>
      </c>
      <c r="N12" s="87">
        <v>8.1999999999999993</v>
      </c>
      <c r="O12" s="87">
        <v>8.1</v>
      </c>
      <c r="P12" s="87">
        <v>8.1</v>
      </c>
      <c r="Q12" s="95">
        <f>AVERAGE(E12:P12)</f>
        <v>8.0833333333333321</v>
      </c>
      <c r="R12" s="95">
        <f>MAX(備讃瀬戸4上層!E12:P12,備讃瀬戸4中層!E12:P12,備讃瀬戸4下層!E12:P12)</f>
        <v>8.1999999999999993</v>
      </c>
      <c r="S12" s="96">
        <f>MIN(備讃瀬戸4上層!E12:P12,備讃瀬戸4中層!E12:P12,備讃瀬戸4下層!E12:P12)</f>
        <v>7.9</v>
      </c>
      <c r="T12" s="49" t="s">
        <v>272</v>
      </c>
    </row>
    <row r="13" spans="2:20" ht="12.75" customHeight="1">
      <c r="B13" s="158"/>
      <c r="C13" s="16" t="s">
        <v>14</v>
      </c>
      <c r="D13" s="17" t="s">
        <v>15</v>
      </c>
      <c r="E13" s="28">
        <v>10</v>
      </c>
      <c r="F13" s="87">
        <v>8.8000000000000007</v>
      </c>
      <c r="G13" s="87">
        <v>8.5</v>
      </c>
      <c r="H13" s="87">
        <v>9.1</v>
      </c>
      <c r="I13" s="87">
        <v>5.8</v>
      </c>
      <c r="J13" s="87">
        <v>7.8</v>
      </c>
      <c r="K13" s="87">
        <v>7.2</v>
      </c>
      <c r="L13" s="87">
        <v>7.5</v>
      </c>
      <c r="M13" s="87">
        <v>8.1999999999999993</v>
      </c>
      <c r="N13" s="87">
        <v>9.6999999999999993</v>
      </c>
      <c r="O13" s="87">
        <v>9.1999999999999993</v>
      </c>
      <c r="P13" s="28">
        <v>10</v>
      </c>
      <c r="Q13" s="95">
        <f>AVERAGE(E13:P13)</f>
        <v>8.4833333333333325</v>
      </c>
      <c r="R13" s="97">
        <f>MAX(備讃瀬戸4上層!E13:P13,備讃瀬戸4中層!E13:P13)</f>
        <v>11</v>
      </c>
      <c r="S13" s="96">
        <f>MIN(備讃瀬戸4上層!E13:P13,備讃瀬戸4中層!E13:P13)</f>
        <v>5.3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26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8"/>
      <c r="R14" s="18"/>
      <c r="S14" s="19"/>
      <c r="T14" s="49" t="s">
        <v>273</v>
      </c>
    </row>
    <row r="15" spans="2:20" ht="12.75" customHeight="1">
      <c r="B15" s="158"/>
      <c r="C15" s="16" t="s">
        <v>17</v>
      </c>
      <c r="D15" s="17" t="s">
        <v>15</v>
      </c>
      <c r="E15" s="87">
        <v>2.2999999999999998</v>
      </c>
      <c r="F15" s="87">
        <v>1.8</v>
      </c>
      <c r="G15" s="87">
        <v>2.4</v>
      </c>
      <c r="H15" s="87">
        <v>2.7999999999999994</v>
      </c>
      <c r="I15" s="87">
        <v>3.7</v>
      </c>
      <c r="J15" s="87">
        <v>2.2000000000000002</v>
      </c>
      <c r="K15" s="87">
        <v>2.1</v>
      </c>
      <c r="L15" s="87">
        <v>1.7</v>
      </c>
      <c r="M15" s="87">
        <v>1.4</v>
      </c>
      <c r="N15" s="87">
        <v>1.8</v>
      </c>
      <c r="O15" s="87">
        <v>1.3</v>
      </c>
      <c r="P15" s="87">
        <v>1.9</v>
      </c>
      <c r="Q15" s="95">
        <f>AVERAGE(E15:P15)</f>
        <v>2.1166666666666667</v>
      </c>
      <c r="R15" s="95">
        <f>MAX(備讃瀬戸4上層!E15:P15,備讃瀬戸4中層!E15:P15,備讃瀬戸4下層!E15:P15)</f>
        <v>6.2</v>
      </c>
      <c r="S15" s="96">
        <f>MIN(備讃瀬戸4上層!E15:P15,備讃瀬戸4中層!E15:P15,備讃瀬戸4下層!E15:P15)</f>
        <v>1.2</v>
      </c>
      <c r="T15" s="49" t="s">
        <v>308</v>
      </c>
    </row>
    <row r="16" spans="2:20" ht="12.75" customHeight="1">
      <c r="B16" s="158"/>
      <c r="C16" s="16" t="s">
        <v>18</v>
      </c>
      <c r="D16" s="17" t="s">
        <v>15</v>
      </c>
      <c r="E16" s="28">
        <v>6</v>
      </c>
      <c r="F16" s="28">
        <v>3</v>
      </c>
      <c r="G16" s="28">
        <v>4</v>
      </c>
      <c r="H16" s="28">
        <v>3</v>
      </c>
      <c r="I16" s="28">
        <v>6</v>
      </c>
      <c r="J16" s="28">
        <v>3</v>
      </c>
      <c r="K16" s="28">
        <v>4</v>
      </c>
      <c r="L16" s="28">
        <v>5</v>
      </c>
      <c r="M16" s="28">
        <v>4</v>
      </c>
      <c r="N16" s="28">
        <v>5</v>
      </c>
      <c r="O16" s="28">
        <v>3</v>
      </c>
      <c r="P16" s="28">
        <v>5</v>
      </c>
      <c r="Q16" s="97">
        <f>AVERAGE(E16:P16)</f>
        <v>4.25</v>
      </c>
      <c r="R16" s="97">
        <f>MAX(備讃瀬戸4上層!E16:P16,備讃瀬戸4中層!E16:P16,備讃瀬戸4下層!E16:P16)</f>
        <v>8</v>
      </c>
      <c r="S16" s="98">
        <f>MIN(備讃瀬戸4上層!E16:P16,備讃瀬戸4中層!E16:P16,備讃瀬戸4下層!E16:P16)</f>
        <v>2</v>
      </c>
      <c r="T16" s="49" t="s">
        <v>273</v>
      </c>
    </row>
    <row r="17" spans="2:20" ht="12.75" customHeight="1">
      <c r="B17" s="158"/>
      <c r="C17" s="16" t="s">
        <v>26</v>
      </c>
      <c r="D17" s="20" t="s">
        <v>341</v>
      </c>
      <c r="E17" s="26">
        <v>3</v>
      </c>
      <c r="F17" s="26" t="s">
        <v>171</v>
      </c>
      <c r="G17" s="26">
        <v>130</v>
      </c>
      <c r="H17" s="26" t="s">
        <v>171</v>
      </c>
      <c r="I17" s="26">
        <v>64</v>
      </c>
      <c r="J17" s="26">
        <v>1</v>
      </c>
      <c r="K17" s="26">
        <v>7</v>
      </c>
      <c r="L17" s="26" t="s">
        <v>171</v>
      </c>
      <c r="M17" s="26" t="s">
        <v>171</v>
      </c>
      <c r="N17" s="26" t="s">
        <v>171</v>
      </c>
      <c r="O17" s="26" t="s">
        <v>171</v>
      </c>
      <c r="P17" s="26" t="s">
        <v>171</v>
      </c>
      <c r="Q17" s="97">
        <v>18</v>
      </c>
      <c r="R17" s="97">
        <f>MAX(E17:P17)</f>
        <v>130</v>
      </c>
      <c r="S17" s="98" t="s">
        <v>356</v>
      </c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275</v>
      </c>
    </row>
    <row r="19" spans="2:20" ht="12.75" customHeight="1">
      <c r="B19" s="158"/>
      <c r="C19" s="16" t="s">
        <v>20</v>
      </c>
      <c r="D19" s="17" t="s">
        <v>15</v>
      </c>
      <c r="E19" s="88">
        <v>0.23</v>
      </c>
      <c r="F19" s="88">
        <v>0.16</v>
      </c>
      <c r="G19" s="88">
        <v>0.24</v>
      </c>
      <c r="H19" s="88">
        <v>0.13</v>
      </c>
      <c r="I19" s="88">
        <v>0.38</v>
      </c>
      <c r="J19" s="88">
        <v>0.21</v>
      </c>
      <c r="K19" s="88">
        <v>0.35</v>
      </c>
      <c r="L19" s="88">
        <v>0.22</v>
      </c>
      <c r="M19" s="88">
        <v>0.21000000000000002</v>
      </c>
      <c r="N19" s="88">
        <v>0.15</v>
      </c>
      <c r="O19" s="88">
        <v>0.16</v>
      </c>
      <c r="P19" s="88">
        <v>0.16999999999999998</v>
      </c>
      <c r="Q19" s="114">
        <f>AVERAGE(E19:P19)</f>
        <v>0.21750000000000003</v>
      </c>
      <c r="R19" s="114">
        <f>MAX(備讃瀬戸4上層!E19:P19,備讃瀬戸4中層!E19:P19)</f>
        <v>0.48</v>
      </c>
      <c r="S19" s="115">
        <f>MIN(備讃瀬戸4上層!E19:P19,備讃瀬戸4中層!E19:P19)</f>
        <v>0.12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89">
        <v>2.9000000000000001E-2</v>
      </c>
      <c r="F20" s="89">
        <v>2.1000000000000001E-2</v>
      </c>
      <c r="G20" s="89">
        <v>0.03</v>
      </c>
      <c r="H20" s="89">
        <v>2.3E-2</v>
      </c>
      <c r="I20" s="88">
        <v>0.15</v>
      </c>
      <c r="J20" s="89">
        <v>3.9E-2</v>
      </c>
      <c r="K20" s="89">
        <v>5.2000000000000005E-2</v>
      </c>
      <c r="L20" s="89">
        <v>3.2000000000000001E-2</v>
      </c>
      <c r="M20" s="89">
        <v>2.8000000000000001E-2</v>
      </c>
      <c r="N20" s="89">
        <v>1.6E-2</v>
      </c>
      <c r="O20" s="89">
        <v>2.5000000000000001E-2</v>
      </c>
      <c r="P20" s="89">
        <v>2.8000000000000001E-2</v>
      </c>
      <c r="Q20" s="116">
        <f>AVERAGE(E20:P20)</f>
        <v>3.9416666666666676E-2</v>
      </c>
      <c r="R20" s="114">
        <f>MAX(備讃瀬戸4上層!E20:P20,備讃瀬戸4中層!E20:P20)</f>
        <v>0.19</v>
      </c>
      <c r="S20" s="117">
        <f>MIN(備讃瀬戸4上層!E20:P20,備讃瀬戸4中層!E20:P20)</f>
        <v>1.4999999999999999E-2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192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256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8.6999999999999993</v>
      </c>
      <c r="F23" s="94">
        <v>8.5</v>
      </c>
      <c r="G23" s="94">
        <v>7.8</v>
      </c>
      <c r="H23" s="94">
        <v>8.6999999999999993</v>
      </c>
      <c r="I23" s="94">
        <v>4.5</v>
      </c>
      <c r="J23" s="94">
        <v>6.4</v>
      </c>
      <c r="K23" s="94">
        <v>6.2</v>
      </c>
      <c r="L23" s="94">
        <v>7.3</v>
      </c>
      <c r="M23" s="94">
        <v>8.1</v>
      </c>
      <c r="N23" s="130">
        <v>10</v>
      </c>
      <c r="O23" s="130">
        <v>9.9</v>
      </c>
      <c r="P23" s="130">
        <v>9.6999999999999993</v>
      </c>
      <c r="Q23" s="105">
        <f>AVERAGE(E23:P23)</f>
        <v>7.9833333333333343</v>
      </c>
      <c r="R23" s="103">
        <f>MAX(E23:P23)</f>
        <v>10</v>
      </c>
      <c r="S23" s="106">
        <f>MIN(E23:P23)</f>
        <v>4.5</v>
      </c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26">
        <v>1.8</v>
      </c>
      <c r="F24" s="26">
        <v>2.8</v>
      </c>
      <c r="G24" s="26">
        <v>2.2999999999999998</v>
      </c>
      <c r="H24" s="26">
        <v>2.8</v>
      </c>
      <c r="I24" s="26">
        <v>0.8</v>
      </c>
      <c r="J24" s="26">
        <v>2.1</v>
      </c>
      <c r="K24" s="26">
        <v>2.5</v>
      </c>
      <c r="L24" s="90">
        <v>2</v>
      </c>
      <c r="M24" s="26">
        <v>3.3</v>
      </c>
      <c r="N24" s="127">
        <v>2.8</v>
      </c>
      <c r="O24" s="26" t="s">
        <v>518</v>
      </c>
      <c r="P24" s="127">
        <v>2.8</v>
      </c>
      <c r="Q24" s="95">
        <v>2.6</v>
      </c>
      <c r="R24" s="90" t="s">
        <v>519</v>
      </c>
      <c r="S24" s="96">
        <f>MIN(E24:P24)</f>
        <v>0.8</v>
      </c>
      <c r="T24" s="49" t="s">
        <v>277</v>
      </c>
    </row>
    <row r="25" spans="2:20" ht="12.75" customHeight="1">
      <c r="B25" s="170"/>
      <c r="C25" s="68"/>
      <c r="D25" s="81"/>
      <c r="E25" s="18"/>
      <c r="F25" s="30"/>
      <c r="G25" s="30"/>
      <c r="H25" s="26"/>
      <c r="I25" s="30"/>
      <c r="J25" s="30"/>
      <c r="K25" s="18"/>
      <c r="L25" s="30"/>
      <c r="M25" s="26"/>
      <c r="N25" s="30"/>
      <c r="O25" s="18"/>
      <c r="P25" s="18"/>
      <c r="Q25" s="97"/>
      <c r="R25" s="97"/>
      <c r="S25" s="56"/>
      <c r="T25" s="53"/>
    </row>
    <row r="26" spans="2:20" ht="12.75" customHeight="1">
      <c r="B26" s="43" t="s">
        <v>182</v>
      </c>
      <c r="C26" s="76" t="s">
        <v>278</v>
      </c>
      <c r="D26" s="77" t="s">
        <v>15</v>
      </c>
      <c r="E26" s="85">
        <v>2.1</v>
      </c>
      <c r="F26" s="113"/>
      <c r="G26" s="113"/>
      <c r="H26" s="113">
        <v>2</v>
      </c>
      <c r="I26" s="113"/>
      <c r="J26" s="113"/>
      <c r="K26" s="85">
        <v>2.1</v>
      </c>
      <c r="L26" s="113"/>
      <c r="M26" s="113"/>
      <c r="N26" s="129">
        <v>1.5</v>
      </c>
      <c r="O26" s="113"/>
      <c r="P26" s="113"/>
      <c r="Q26" s="108">
        <f>AVERAGE(E26:P26)</f>
        <v>1.9249999999999998</v>
      </c>
      <c r="R26" s="108">
        <f>MAX(E26:P26)</f>
        <v>2.1</v>
      </c>
      <c r="S26" s="109">
        <f>MIN(E26:P26)</f>
        <v>1.5</v>
      </c>
      <c r="T26" s="51" t="s">
        <v>279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280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26" t="s">
        <v>416</v>
      </c>
      <c r="I50" s="18"/>
      <c r="J50" s="18"/>
      <c r="K50" s="18"/>
      <c r="L50" s="18"/>
      <c r="M50" s="18"/>
      <c r="N50" s="18"/>
      <c r="O50" s="18"/>
      <c r="P50" s="18"/>
      <c r="Q50" s="26" t="s">
        <v>416</v>
      </c>
      <c r="R50" s="26" t="s">
        <v>416</v>
      </c>
      <c r="S50" s="26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337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281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281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281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281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281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282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283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282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284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285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286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287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283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283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288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285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289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285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290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285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291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292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293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282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291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294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295</v>
      </c>
    </row>
    <row r="82" spans="2:20" ht="12.75" customHeight="1">
      <c r="B82" s="158"/>
      <c r="C82" s="24" t="s">
        <v>296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297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298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284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297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14600</v>
      </c>
      <c r="F88" s="94">
        <v>17900</v>
      </c>
      <c r="G88" s="94">
        <v>16300</v>
      </c>
      <c r="H88" s="94">
        <v>17300</v>
      </c>
      <c r="I88" s="94">
        <v>11700</v>
      </c>
      <c r="J88" s="94">
        <v>17400</v>
      </c>
      <c r="K88" s="94">
        <v>11900</v>
      </c>
      <c r="L88" s="94">
        <v>17600</v>
      </c>
      <c r="M88" s="94">
        <v>18300</v>
      </c>
      <c r="N88" s="130">
        <v>17800</v>
      </c>
      <c r="O88" s="130">
        <v>18200</v>
      </c>
      <c r="P88" s="130">
        <v>16700</v>
      </c>
      <c r="Q88" s="103">
        <v>16300</v>
      </c>
      <c r="R88" s="103">
        <f>MAX(E88:P88)</f>
        <v>18300</v>
      </c>
      <c r="S88" s="104">
        <f>MIN(E88:P88)</f>
        <v>11700</v>
      </c>
      <c r="T88" s="48" t="s">
        <v>273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273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273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273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273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273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273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273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273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273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273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273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311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300</v>
      </c>
    </row>
    <row r="102" spans="2:20" ht="12.75" hidden="1" customHeight="1">
      <c r="B102" s="158"/>
      <c r="C102" s="24" t="s">
        <v>301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302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302</v>
      </c>
    </row>
    <row r="104" spans="2:20" ht="12.75" customHeight="1">
      <c r="B104" s="82" t="s">
        <v>303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312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G1:H1"/>
    <mergeCell ref="E4:S4"/>
    <mergeCell ref="E5:S5"/>
    <mergeCell ref="Q7:Q10"/>
    <mergeCell ref="R7:R10"/>
    <mergeCell ref="S7:S10"/>
    <mergeCell ref="E3:S3"/>
    <mergeCell ref="E6:S6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T3:T10"/>
    <mergeCell ref="B88:B103"/>
    <mergeCell ref="B23:B25"/>
    <mergeCell ref="B55:B59"/>
    <mergeCell ref="B60:B85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V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145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144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376</v>
      </c>
      <c r="G8" s="8" t="s">
        <v>393</v>
      </c>
      <c r="H8" s="8" t="s">
        <v>411</v>
      </c>
      <c r="I8" s="8" t="s">
        <v>427</v>
      </c>
      <c r="J8" s="8" t="s">
        <v>465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510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354</v>
      </c>
      <c r="F9" s="8" t="s">
        <v>369</v>
      </c>
      <c r="G9" s="8" t="s">
        <v>401</v>
      </c>
      <c r="H9" s="8" t="s">
        <v>427</v>
      </c>
      <c r="I9" s="8" t="s">
        <v>393</v>
      </c>
      <c r="J9" s="8" t="s">
        <v>467</v>
      </c>
      <c r="K9" s="8" t="s">
        <v>428</v>
      </c>
      <c r="L9" s="8" t="s">
        <v>482</v>
      </c>
      <c r="M9" s="8" t="s">
        <v>347</v>
      </c>
      <c r="N9" s="8" t="s">
        <v>505</v>
      </c>
      <c r="O9" s="8" t="s">
        <v>513</v>
      </c>
      <c r="P9" s="8" t="s">
        <v>528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26">
        <v>8.1</v>
      </c>
      <c r="G12" s="26">
        <v>8.1999999999999993</v>
      </c>
      <c r="H12" s="26">
        <v>8.1</v>
      </c>
      <c r="I12" s="90">
        <v>8</v>
      </c>
      <c r="J12" s="26">
        <v>8.1999999999999993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8.0999999999999979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9.3000000000000007</v>
      </c>
      <c r="F13" s="26">
        <v>9.1999999999999993</v>
      </c>
      <c r="G13" s="26">
        <v>10</v>
      </c>
      <c r="H13" s="90">
        <v>8</v>
      </c>
      <c r="I13" s="90">
        <v>7</v>
      </c>
      <c r="J13" s="26">
        <v>7.5</v>
      </c>
      <c r="K13" s="26">
        <v>7.2</v>
      </c>
      <c r="L13" s="26">
        <v>7.8</v>
      </c>
      <c r="M13" s="26">
        <v>8.1</v>
      </c>
      <c r="N13" s="127">
        <v>9.1</v>
      </c>
      <c r="O13" s="127">
        <v>9.3000000000000007</v>
      </c>
      <c r="P13" s="127">
        <v>9.1999999999999993</v>
      </c>
      <c r="Q13" s="95">
        <f>AVERAGE(E13:P13)</f>
        <v>8.4749999999999996</v>
      </c>
      <c r="R13" s="97">
        <f>MAX(E13:P13)</f>
        <v>10</v>
      </c>
      <c r="S13" s="96">
        <f>MIN(E13:P13)</f>
        <v>7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1.5</v>
      </c>
      <c r="F15" s="26">
        <v>1.8</v>
      </c>
      <c r="G15" s="26">
        <v>2.2000000000000002</v>
      </c>
      <c r="H15" s="26">
        <v>1.7</v>
      </c>
      <c r="I15" s="26">
        <v>1.5</v>
      </c>
      <c r="J15" s="26">
        <v>2.9</v>
      </c>
      <c r="K15" s="26">
        <v>1.2</v>
      </c>
      <c r="L15" s="26">
        <v>1.6</v>
      </c>
      <c r="M15" s="26">
        <v>1.1000000000000001</v>
      </c>
      <c r="N15" s="90">
        <v>1</v>
      </c>
      <c r="O15" s="127">
        <v>0.8</v>
      </c>
      <c r="P15" s="127">
        <v>1.2</v>
      </c>
      <c r="Q15" s="95">
        <f>AVERAGE(E15:P15)</f>
        <v>1.5416666666666667</v>
      </c>
      <c r="R15" s="95">
        <f>MAX(E15:P15)</f>
        <v>2.9</v>
      </c>
      <c r="S15" s="96">
        <f>MIN(E15:P15)</f>
        <v>0.8</v>
      </c>
      <c r="T15" s="49" t="s">
        <v>247</v>
      </c>
    </row>
    <row r="16" spans="2:20" ht="12.75" customHeight="1">
      <c r="B16" s="158"/>
      <c r="C16" s="16" t="s">
        <v>18</v>
      </c>
      <c r="D16" s="17" t="s">
        <v>15</v>
      </c>
      <c r="E16" s="26">
        <v>2</v>
      </c>
      <c r="F16" s="26">
        <v>1</v>
      </c>
      <c r="G16" s="26">
        <v>2</v>
      </c>
      <c r="H16" s="26" t="s">
        <v>444</v>
      </c>
      <c r="I16" s="26">
        <v>1</v>
      </c>
      <c r="J16" s="26">
        <v>2</v>
      </c>
      <c r="K16" s="26">
        <v>1</v>
      </c>
      <c r="L16" s="26">
        <v>4</v>
      </c>
      <c r="M16" s="26">
        <v>2</v>
      </c>
      <c r="N16" s="127">
        <v>3</v>
      </c>
      <c r="O16" s="127">
        <v>2</v>
      </c>
      <c r="P16" s="127">
        <v>2</v>
      </c>
      <c r="Q16" s="97">
        <v>2</v>
      </c>
      <c r="R16" s="97">
        <f>MAX(E16:P16)</f>
        <v>4</v>
      </c>
      <c r="S16" s="98" t="s">
        <v>444</v>
      </c>
      <c r="T16" s="49" t="s">
        <v>189</v>
      </c>
    </row>
    <row r="17" spans="2:22" ht="12.75" customHeight="1">
      <c r="B17" s="158"/>
      <c r="C17" s="16" t="s">
        <v>26</v>
      </c>
      <c r="D17" s="20" t="s">
        <v>341</v>
      </c>
      <c r="E17" s="18" t="s">
        <v>356</v>
      </c>
      <c r="F17" s="18" t="s">
        <v>371</v>
      </c>
      <c r="G17" s="26">
        <v>1</v>
      </c>
      <c r="H17" s="26" t="s">
        <v>422</v>
      </c>
      <c r="I17" s="26" t="s">
        <v>453</v>
      </c>
      <c r="J17" s="26" t="s">
        <v>171</v>
      </c>
      <c r="K17" s="26" t="s">
        <v>171</v>
      </c>
      <c r="L17" s="26" t="s">
        <v>480</v>
      </c>
      <c r="M17" s="26" t="s">
        <v>171</v>
      </c>
      <c r="N17" s="18" t="s">
        <v>171</v>
      </c>
      <c r="O17" s="18" t="s">
        <v>171</v>
      </c>
      <c r="P17" s="18" t="s">
        <v>171</v>
      </c>
      <c r="Q17" s="97">
        <v>1</v>
      </c>
      <c r="R17" s="97">
        <v>1</v>
      </c>
      <c r="S17" s="98" t="s">
        <v>339</v>
      </c>
      <c r="T17" s="49" t="s">
        <v>345</v>
      </c>
      <c r="V17" s="126"/>
    </row>
    <row r="18" spans="2:22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474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235</v>
      </c>
    </row>
    <row r="19" spans="2:22" ht="12.75" customHeight="1">
      <c r="B19" s="158"/>
      <c r="C19" s="16" t="s">
        <v>20</v>
      </c>
      <c r="D19" s="17" t="s">
        <v>15</v>
      </c>
      <c r="E19" s="26">
        <v>0.18</v>
      </c>
      <c r="F19" s="26">
        <v>0.14000000000000001</v>
      </c>
      <c r="G19" s="92">
        <v>0.4</v>
      </c>
      <c r="H19" s="26">
        <v>7.0000000000000007E-2</v>
      </c>
      <c r="I19" s="26">
        <v>0.12</v>
      </c>
      <c r="J19" s="26">
        <v>0.16</v>
      </c>
      <c r="K19" s="26">
        <v>0.11</v>
      </c>
      <c r="L19" s="26">
        <v>0.16</v>
      </c>
      <c r="M19" s="26">
        <v>0.12</v>
      </c>
      <c r="N19" s="127">
        <v>0.06</v>
      </c>
      <c r="O19" s="127">
        <v>0.06</v>
      </c>
      <c r="P19" s="127">
        <v>0.09</v>
      </c>
      <c r="Q19" s="100">
        <f>AVERAGE(E19:P19)</f>
        <v>0.13916666666666669</v>
      </c>
      <c r="R19" s="100">
        <f>MAX(E19:P19)</f>
        <v>0.4</v>
      </c>
      <c r="S19" s="99">
        <f>MIN(E19:P19)</f>
        <v>0.06</v>
      </c>
      <c r="T19" s="49" t="s">
        <v>250</v>
      </c>
    </row>
    <row r="20" spans="2:22" ht="12.75" customHeight="1">
      <c r="B20" s="158"/>
      <c r="C20" s="16" t="s">
        <v>21</v>
      </c>
      <c r="D20" s="17" t="s">
        <v>15</v>
      </c>
      <c r="E20" s="26">
        <v>1.7999999999999999E-2</v>
      </c>
      <c r="F20" s="91">
        <v>0.02</v>
      </c>
      <c r="G20" s="26">
        <v>3.3000000000000002E-2</v>
      </c>
      <c r="H20" s="26">
        <v>1.4E-2</v>
      </c>
      <c r="I20" s="26">
        <v>2.5999999999999999E-2</v>
      </c>
      <c r="J20" s="26">
        <v>3.5000000000000003E-2</v>
      </c>
      <c r="K20" s="26">
        <v>2.5999999999999999E-2</v>
      </c>
      <c r="L20" s="26">
        <v>2.1999999999999999E-2</v>
      </c>
      <c r="M20" s="26">
        <v>2.8000000000000001E-2</v>
      </c>
      <c r="N20" s="127">
        <v>1.2999999999999999E-2</v>
      </c>
      <c r="O20" s="127">
        <v>2.1999999999999999E-2</v>
      </c>
      <c r="P20" s="127">
        <v>2.1000000000000001E-2</v>
      </c>
      <c r="Q20" s="101">
        <f>AVERAGE(E20:P20)</f>
        <v>2.3166666666666669E-2</v>
      </c>
      <c r="R20" s="101">
        <f>MAX(E20:P20)</f>
        <v>3.5000000000000003E-2</v>
      </c>
      <c r="S20" s="102">
        <f>MIN(E20:P20)</f>
        <v>1.2999999999999999E-2</v>
      </c>
      <c r="T20" s="49" t="s">
        <v>252</v>
      </c>
    </row>
    <row r="21" spans="2:22" ht="12.75" customHeight="1">
      <c r="B21" s="158"/>
      <c r="C21" s="16" t="s">
        <v>22</v>
      </c>
      <c r="D21" s="17" t="s">
        <v>15</v>
      </c>
      <c r="E21" s="26">
        <v>1E-3</v>
      </c>
      <c r="F21" s="18"/>
      <c r="G21" s="18"/>
      <c r="H21" s="26">
        <v>1E-3</v>
      </c>
      <c r="I21" s="18"/>
      <c r="J21" s="18"/>
      <c r="K21" s="26" t="s">
        <v>475</v>
      </c>
      <c r="L21" s="18"/>
      <c r="M21" s="18"/>
      <c r="N21" s="26" t="s">
        <v>342</v>
      </c>
      <c r="O21" s="18"/>
      <c r="P21" s="18"/>
      <c r="Q21" s="18">
        <f>AVERAGE(E21:P21)</f>
        <v>1E-3</v>
      </c>
      <c r="R21" s="18">
        <f>MAX(E21:P21)</f>
        <v>1E-3</v>
      </c>
      <c r="S21" s="102" t="s">
        <v>475</v>
      </c>
      <c r="T21" s="49" t="s">
        <v>195</v>
      </c>
    </row>
    <row r="22" spans="2:22" ht="12.75" customHeight="1">
      <c r="B22" s="158"/>
      <c r="C22" s="23" t="s">
        <v>23</v>
      </c>
      <c r="D22" s="55" t="s">
        <v>15</v>
      </c>
      <c r="E22" s="18" t="s">
        <v>174</v>
      </c>
      <c r="F22" s="18"/>
      <c r="G22" s="18"/>
      <c r="H22" s="18" t="s">
        <v>174</v>
      </c>
      <c r="I22" s="18"/>
      <c r="J22" s="18"/>
      <c r="K22" s="18" t="s">
        <v>174</v>
      </c>
      <c r="L22" s="18"/>
      <c r="M22" s="18"/>
      <c r="N22" s="18" t="s">
        <v>174</v>
      </c>
      <c r="O22" s="18"/>
      <c r="P22" s="18"/>
      <c r="Q22" s="18" t="s">
        <v>174</v>
      </c>
      <c r="R22" s="18" t="s">
        <v>174</v>
      </c>
      <c r="S22" s="18" t="s">
        <v>174</v>
      </c>
      <c r="T22" s="50" t="s">
        <v>242</v>
      </c>
    </row>
    <row r="23" spans="2:22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338</v>
      </c>
    </row>
    <row r="24" spans="2:22" ht="12.75" customHeight="1">
      <c r="B24" s="169"/>
      <c r="C24" s="16" t="s">
        <v>24</v>
      </c>
      <c r="D24" s="21" t="s">
        <v>25</v>
      </c>
      <c r="E24" s="26">
        <v>4.7</v>
      </c>
      <c r="F24" s="90">
        <v>4</v>
      </c>
      <c r="G24" s="26">
        <v>2.2000000000000002</v>
      </c>
      <c r="H24" s="26">
        <v>6.2</v>
      </c>
      <c r="I24" s="90">
        <v>5</v>
      </c>
      <c r="J24" s="90">
        <v>3</v>
      </c>
      <c r="K24" s="26">
        <v>7.6</v>
      </c>
      <c r="L24" s="90">
        <v>4</v>
      </c>
      <c r="M24" s="90">
        <v>6</v>
      </c>
      <c r="N24" s="90">
        <v>8</v>
      </c>
      <c r="O24" s="127">
        <v>9.5</v>
      </c>
      <c r="P24" s="127">
        <v>9.5</v>
      </c>
      <c r="Q24" s="95">
        <f>AVERAGE(E24:P24)</f>
        <v>5.8083333333333327</v>
      </c>
      <c r="R24" s="95">
        <f>MAX(E24:P24)</f>
        <v>9.5</v>
      </c>
      <c r="S24" s="96">
        <f>MIN(E24:P24)</f>
        <v>2.2000000000000002</v>
      </c>
      <c r="T24" s="49" t="s">
        <v>245</v>
      </c>
    </row>
    <row r="25" spans="2:22" ht="12.75" customHeight="1">
      <c r="B25" s="170"/>
      <c r="C25" s="68"/>
      <c r="D25" s="81"/>
      <c r="E25" s="56"/>
      <c r="F25" s="56"/>
      <c r="G25" s="30"/>
      <c r="H25" s="56"/>
      <c r="I25" s="30"/>
      <c r="J25" s="56"/>
      <c r="K25" s="30"/>
      <c r="L25" s="56"/>
      <c r="M25" s="56"/>
      <c r="N25" s="56"/>
      <c r="O25" s="56"/>
      <c r="P25" s="56"/>
      <c r="Q25" s="56"/>
      <c r="R25" s="56"/>
      <c r="S25" s="56"/>
      <c r="T25" s="53"/>
    </row>
    <row r="26" spans="2:22" ht="12.75" customHeight="1">
      <c r="B26" s="43" t="s">
        <v>182</v>
      </c>
      <c r="C26" s="76" t="s">
        <v>27</v>
      </c>
      <c r="D26" s="77" t="s">
        <v>15</v>
      </c>
      <c r="E26" s="85">
        <v>1.5</v>
      </c>
      <c r="F26" s="78"/>
      <c r="G26" s="78"/>
      <c r="H26" s="85">
        <v>1.6</v>
      </c>
      <c r="I26" s="78"/>
      <c r="J26" s="78"/>
      <c r="K26" s="85">
        <v>1.4</v>
      </c>
      <c r="L26" s="78"/>
      <c r="M26" s="78"/>
      <c r="N26" s="129">
        <v>1.2</v>
      </c>
      <c r="O26" s="78"/>
      <c r="P26" s="78"/>
      <c r="Q26" s="108">
        <f>AVERAGE(E26:P26)</f>
        <v>1.425</v>
      </c>
      <c r="R26" s="108">
        <f>MAX(E26:P26)</f>
        <v>1.6</v>
      </c>
      <c r="S26" s="109">
        <f>MIN(E26:P26)</f>
        <v>1.2</v>
      </c>
      <c r="T26" s="51" t="s">
        <v>189</v>
      </c>
    </row>
    <row r="27" spans="2:22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 t="s">
        <v>413</v>
      </c>
      <c r="O27" s="62"/>
      <c r="P27" s="62"/>
      <c r="Q27" s="62" t="s">
        <v>413</v>
      </c>
      <c r="R27" s="62" t="s">
        <v>413</v>
      </c>
      <c r="S27" s="62" t="s">
        <v>413</v>
      </c>
      <c r="T27" s="52" t="s">
        <v>190</v>
      </c>
    </row>
    <row r="28" spans="2:22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 t="s">
        <v>414</v>
      </c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2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 t="s">
        <v>415</v>
      </c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2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 t="s">
        <v>416</v>
      </c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2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 t="s">
        <v>415</v>
      </c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2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 t="s">
        <v>417</v>
      </c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 t="s">
        <v>417</v>
      </c>
      <c r="I34" s="18"/>
      <c r="J34" s="18"/>
      <c r="K34" s="18"/>
      <c r="L34" s="18"/>
      <c r="M34" s="18"/>
      <c r="N34" s="18"/>
      <c r="O34" s="18"/>
      <c r="P34" s="18"/>
      <c r="Q34" s="18" t="s">
        <v>417</v>
      </c>
      <c r="R34" s="18" t="s">
        <v>417</v>
      </c>
      <c r="S34" s="18" t="s">
        <v>417</v>
      </c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 t="s">
        <v>416</v>
      </c>
      <c r="I50" s="18"/>
      <c r="J50" s="18"/>
      <c r="K50" s="18"/>
      <c r="L50" s="18"/>
      <c r="M50" s="18"/>
      <c r="N50" s="18"/>
      <c r="O50" s="18"/>
      <c r="P50" s="18"/>
      <c r="Q50" s="18" t="s">
        <v>416</v>
      </c>
      <c r="R50" s="18" t="s">
        <v>416</v>
      </c>
      <c r="S50" s="18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337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17600</v>
      </c>
      <c r="F88" s="94">
        <v>18800</v>
      </c>
      <c r="G88" s="94">
        <v>16200</v>
      </c>
      <c r="H88" s="94">
        <v>17200</v>
      </c>
      <c r="I88" s="94">
        <v>16800</v>
      </c>
      <c r="J88" s="94">
        <v>16900</v>
      </c>
      <c r="K88" s="94">
        <v>17100</v>
      </c>
      <c r="L88" s="94">
        <v>17500</v>
      </c>
      <c r="M88" s="94">
        <v>18400</v>
      </c>
      <c r="N88" s="130">
        <v>18100</v>
      </c>
      <c r="O88" s="130">
        <v>18500</v>
      </c>
      <c r="P88" s="130">
        <v>17100</v>
      </c>
      <c r="Q88" s="103">
        <v>17500</v>
      </c>
      <c r="R88" s="103">
        <f>MAX(E88:P88)</f>
        <v>18800</v>
      </c>
      <c r="S88" s="104">
        <f>MIN(E88:P88)</f>
        <v>16200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56"/>
      <c r="R93" s="56"/>
      <c r="S93" s="57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26" t="s">
        <v>469</v>
      </c>
      <c r="F94" s="18"/>
      <c r="G94" s="26">
        <v>10</v>
      </c>
      <c r="H94" s="18"/>
      <c r="I94" s="26">
        <v>2.2000000000000002</v>
      </c>
      <c r="J94" s="18"/>
      <c r="K94" s="26">
        <v>1.5</v>
      </c>
      <c r="L94" s="18"/>
      <c r="M94" s="26">
        <v>1.6</v>
      </c>
      <c r="N94" s="18"/>
      <c r="O94" s="127">
        <v>0.6</v>
      </c>
      <c r="P94" s="18"/>
      <c r="Q94" s="90">
        <v>2.7</v>
      </c>
      <c r="R94" s="26">
        <f>MAX(E94:P94)</f>
        <v>10</v>
      </c>
      <c r="S94" s="26" t="s">
        <v>469</v>
      </c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143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38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70"/>
      <c r="I100" s="26"/>
      <c r="J100" s="26"/>
      <c r="K100" s="70"/>
      <c r="L100" s="26"/>
      <c r="M100" s="26"/>
      <c r="N100" s="70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125"/>
      <c r="I101" s="26"/>
      <c r="J101" s="26"/>
      <c r="K101" s="125"/>
      <c r="L101" s="26"/>
      <c r="M101" s="26"/>
      <c r="N101" s="125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 t="s">
        <v>360</v>
      </c>
      <c r="F104" s="85"/>
      <c r="G104" s="85"/>
      <c r="H104" s="30" t="s">
        <v>175</v>
      </c>
      <c r="I104" s="85"/>
      <c r="J104" s="85"/>
      <c r="K104" s="30" t="s">
        <v>175</v>
      </c>
      <c r="L104" s="85"/>
      <c r="M104" s="85"/>
      <c r="N104" s="30" t="s">
        <v>175</v>
      </c>
      <c r="O104" s="85"/>
      <c r="P104" s="85"/>
      <c r="Q104" s="85" t="s">
        <v>360</v>
      </c>
      <c r="R104" s="85" t="s">
        <v>175</v>
      </c>
      <c r="S104" s="85" t="s">
        <v>175</v>
      </c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1496062992125984" bottom="0.23622047244094491" header="0.31496062992125984" footer="0.23622047244094491"/>
  <pageSetup paperSize="8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147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146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376</v>
      </c>
      <c r="G8" s="8" t="s">
        <v>393</v>
      </c>
      <c r="H8" s="8" t="s">
        <v>411</v>
      </c>
      <c r="I8" s="8" t="s">
        <v>427</v>
      </c>
      <c r="J8" s="8" t="s">
        <v>465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510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354</v>
      </c>
      <c r="F9" s="8" t="s">
        <v>377</v>
      </c>
      <c r="G9" s="8" t="s">
        <v>402</v>
      </c>
      <c r="H9" s="8" t="s">
        <v>427</v>
      </c>
      <c r="I9" s="8" t="s">
        <v>426</v>
      </c>
      <c r="J9" s="8" t="s">
        <v>452</v>
      </c>
      <c r="K9" s="8" t="s">
        <v>455</v>
      </c>
      <c r="L9" s="8" t="s">
        <v>481</v>
      </c>
      <c r="M9" s="8">
        <v>16.2</v>
      </c>
      <c r="N9" s="8" t="s">
        <v>354</v>
      </c>
      <c r="O9" s="8" t="s">
        <v>513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26">
        <v>8.1</v>
      </c>
      <c r="G12" s="26">
        <v>8.1999999999999993</v>
      </c>
      <c r="H12" s="26">
        <v>8.1</v>
      </c>
      <c r="I12" s="90">
        <v>8</v>
      </c>
      <c r="J12" s="26">
        <v>8.1999999999999993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8.0999999999999979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8.9</v>
      </c>
      <c r="F13" s="26">
        <v>9.4</v>
      </c>
      <c r="G13" s="26">
        <v>10</v>
      </c>
      <c r="H13" s="26">
        <v>8.1</v>
      </c>
      <c r="I13" s="90">
        <v>7</v>
      </c>
      <c r="J13" s="26">
        <v>7.3</v>
      </c>
      <c r="K13" s="26">
        <v>6.7</v>
      </c>
      <c r="L13" s="26">
        <v>7.8</v>
      </c>
      <c r="M13" s="26">
        <v>8.1999999999999993</v>
      </c>
      <c r="N13" s="90">
        <v>9</v>
      </c>
      <c r="O13" s="127">
        <v>9.4</v>
      </c>
      <c r="P13" s="127">
        <v>9.4</v>
      </c>
      <c r="Q13" s="95">
        <f>AVERAGE(E13:P13)</f>
        <v>8.4333333333333353</v>
      </c>
      <c r="R13" s="97">
        <f>MAX(E13:P13)</f>
        <v>10</v>
      </c>
      <c r="S13" s="96">
        <f>MIN(E13:P13)</f>
        <v>6.7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1.5</v>
      </c>
      <c r="F15" s="26">
        <v>1.9</v>
      </c>
      <c r="G15" s="26">
        <v>2.7</v>
      </c>
      <c r="H15" s="26">
        <v>1.8</v>
      </c>
      <c r="I15" s="26">
        <v>1.5</v>
      </c>
      <c r="J15" s="26">
        <v>3.4</v>
      </c>
      <c r="K15" s="26">
        <v>1.2</v>
      </c>
      <c r="L15" s="26">
        <v>1.5</v>
      </c>
      <c r="M15" s="26">
        <v>1.1000000000000001</v>
      </c>
      <c r="N15" s="127">
        <v>1.1000000000000001</v>
      </c>
      <c r="O15" s="127">
        <v>0.7</v>
      </c>
      <c r="P15" s="127">
        <v>1.3</v>
      </c>
      <c r="Q15" s="95">
        <f>AVERAGE(E15:P15)</f>
        <v>1.6416666666666666</v>
      </c>
      <c r="R15" s="95">
        <f>MAX(E15:P15)</f>
        <v>3.4</v>
      </c>
      <c r="S15" s="96">
        <f>MIN(E15:P15)</f>
        <v>0.7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2</v>
      </c>
      <c r="F16" s="26">
        <v>2</v>
      </c>
      <c r="G16" s="26">
        <v>2</v>
      </c>
      <c r="H16" s="26" t="s">
        <v>422</v>
      </c>
      <c r="I16" s="26">
        <v>1</v>
      </c>
      <c r="J16" s="26">
        <v>4</v>
      </c>
      <c r="K16" s="26" t="s">
        <v>356</v>
      </c>
      <c r="L16" s="26">
        <v>1</v>
      </c>
      <c r="M16" s="26">
        <v>3</v>
      </c>
      <c r="N16" s="127">
        <v>3</v>
      </c>
      <c r="O16" s="127">
        <v>1</v>
      </c>
      <c r="P16" s="127">
        <v>2</v>
      </c>
      <c r="Q16" s="97">
        <v>2</v>
      </c>
      <c r="R16" s="97">
        <f>MAX(E16:P16)</f>
        <v>4</v>
      </c>
      <c r="S16" s="98" t="s">
        <v>422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26">
        <v>0.17</v>
      </c>
      <c r="F19" s="26">
        <v>0.13</v>
      </c>
      <c r="G19" s="26">
        <v>0.43</v>
      </c>
      <c r="H19" s="26">
        <v>0.09</v>
      </c>
      <c r="I19" s="92">
        <v>0.1</v>
      </c>
      <c r="J19" s="92">
        <v>0.2</v>
      </c>
      <c r="K19" s="92">
        <v>0.1</v>
      </c>
      <c r="L19" s="26">
        <v>0.16</v>
      </c>
      <c r="M19" s="26">
        <v>0.11</v>
      </c>
      <c r="N19" s="127">
        <v>0.05</v>
      </c>
      <c r="O19" s="127">
        <v>0.06</v>
      </c>
      <c r="P19" s="92">
        <v>0.1</v>
      </c>
      <c r="Q19" s="100">
        <f>AVERAGE(E19:P19)</f>
        <v>0.14166666666666669</v>
      </c>
      <c r="R19" s="100">
        <f>MAX(E19:P19)</f>
        <v>0.43</v>
      </c>
      <c r="S19" s="99">
        <f>MIN(E19:P19)</f>
        <v>0.05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26">
        <v>1.7999999999999999E-2</v>
      </c>
      <c r="F20" s="26">
        <v>1.6E-2</v>
      </c>
      <c r="G20" s="26">
        <v>4.4999999999999998E-2</v>
      </c>
      <c r="H20" s="26">
        <v>1.7000000000000001E-2</v>
      </c>
      <c r="I20" s="26">
        <v>2.4E-2</v>
      </c>
      <c r="J20" s="26">
        <v>4.4999999999999998E-2</v>
      </c>
      <c r="K20" s="26">
        <v>2.7E-2</v>
      </c>
      <c r="L20" s="26">
        <v>2.1000000000000001E-2</v>
      </c>
      <c r="M20" s="26">
        <v>2.8000000000000001E-2</v>
      </c>
      <c r="N20" s="127">
        <v>1.4999999999999999E-2</v>
      </c>
      <c r="O20" s="127">
        <v>2.1999999999999999E-2</v>
      </c>
      <c r="P20" s="127">
        <v>2.3E-2</v>
      </c>
      <c r="Q20" s="101">
        <f>AVERAGE(E20:P20)</f>
        <v>2.5083333333333332E-2</v>
      </c>
      <c r="R20" s="101">
        <f>MAX(E20:P20)</f>
        <v>4.4999999999999998E-2</v>
      </c>
      <c r="S20" s="102">
        <f>MIN(E20:P20)</f>
        <v>1.4999999999999999E-2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26">
        <v>4.7</v>
      </c>
      <c r="F24" s="90">
        <v>4</v>
      </c>
      <c r="G24" s="26">
        <v>2.2000000000000002</v>
      </c>
      <c r="H24" s="26">
        <v>6.2</v>
      </c>
      <c r="I24" s="90">
        <v>5</v>
      </c>
      <c r="J24" s="90">
        <v>3</v>
      </c>
      <c r="K24" s="26">
        <v>7.6</v>
      </c>
      <c r="L24" s="90">
        <v>4</v>
      </c>
      <c r="M24" s="90">
        <v>6</v>
      </c>
      <c r="N24" s="90">
        <v>8</v>
      </c>
      <c r="O24" s="127">
        <v>9.5</v>
      </c>
      <c r="P24" s="127">
        <v>9.5</v>
      </c>
      <c r="Q24" s="95">
        <f>AVERAGE(E24:P24)</f>
        <v>5.8083333333333327</v>
      </c>
      <c r="R24" s="95">
        <f>MAX(E24:P24)</f>
        <v>9.5</v>
      </c>
      <c r="S24" s="96">
        <f>MIN(E24:P24)</f>
        <v>2.2000000000000002</v>
      </c>
      <c r="T24" s="49" t="s">
        <v>277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337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149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148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376</v>
      </c>
      <c r="G8" s="8" t="s">
        <v>393</v>
      </c>
      <c r="H8" s="8" t="s">
        <v>411</v>
      </c>
      <c r="I8" s="8" t="s">
        <v>427</v>
      </c>
      <c r="J8" s="8" t="s">
        <v>465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510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361</v>
      </c>
      <c r="F9" s="8" t="s">
        <v>378</v>
      </c>
      <c r="G9" s="8" t="s">
        <v>403</v>
      </c>
      <c r="H9" s="8" t="s">
        <v>407</v>
      </c>
      <c r="I9" s="8" t="s">
        <v>447</v>
      </c>
      <c r="J9" s="8" t="s">
        <v>412</v>
      </c>
      <c r="K9" s="8" t="s">
        <v>428</v>
      </c>
      <c r="L9" s="8" t="s">
        <v>482</v>
      </c>
      <c r="M9" s="8" t="s">
        <v>495</v>
      </c>
      <c r="N9" s="8" t="s">
        <v>353</v>
      </c>
      <c r="O9" s="8" t="s">
        <v>513</v>
      </c>
      <c r="P9" s="8" t="s">
        <v>524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90">
        <v>8</v>
      </c>
      <c r="H12" s="90">
        <v>8</v>
      </c>
      <c r="I12" s="90">
        <v>8</v>
      </c>
      <c r="J12" s="26">
        <v>8.1</v>
      </c>
      <c r="K12" s="90">
        <v>8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8.0499999999999989</v>
      </c>
      <c r="R12" s="95">
        <f>MAX(E12:P12)</f>
        <v>8.1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1.1000000000000001</v>
      </c>
      <c r="F15" s="26">
        <v>1.7</v>
      </c>
      <c r="G15" s="26">
        <v>1.5</v>
      </c>
      <c r="H15" s="90">
        <v>2</v>
      </c>
      <c r="I15" s="26">
        <v>1.4</v>
      </c>
      <c r="J15" s="26">
        <v>1.8</v>
      </c>
      <c r="K15" s="26">
        <v>1.2</v>
      </c>
      <c r="L15" s="26">
        <v>1.6</v>
      </c>
      <c r="M15" s="26">
        <v>1.1000000000000001</v>
      </c>
      <c r="N15" s="127">
        <v>1.1000000000000001</v>
      </c>
      <c r="O15" s="127">
        <v>0.8</v>
      </c>
      <c r="P15" s="127">
        <v>1.3</v>
      </c>
      <c r="Q15" s="95">
        <f>AVERAGE(E15:P15)</f>
        <v>1.3833333333333331</v>
      </c>
      <c r="R15" s="95">
        <f>MAX(E15:P15)</f>
        <v>2</v>
      </c>
      <c r="S15" s="96">
        <f>MIN(E15:P15)</f>
        <v>0.8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1</v>
      </c>
      <c r="F16" s="26">
        <v>2</v>
      </c>
      <c r="G16" s="26">
        <v>1</v>
      </c>
      <c r="H16" s="26">
        <v>2</v>
      </c>
      <c r="I16" s="26">
        <v>1</v>
      </c>
      <c r="J16" s="26">
        <v>1</v>
      </c>
      <c r="K16" s="26">
        <v>4</v>
      </c>
      <c r="L16" s="26">
        <v>4</v>
      </c>
      <c r="M16" s="26">
        <v>1</v>
      </c>
      <c r="N16" s="131">
        <v>4</v>
      </c>
      <c r="O16" s="132">
        <v>3</v>
      </c>
      <c r="P16" s="127">
        <v>4</v>
      </c>
      <c r="Q16" s="97">
        <f>AVERAGE(E16:P16)</f>
        <v>2.3333333333333335</v>
      </c>
      <c r="R16" s="97">
        <f>MAX(E16:P16)</f>
        <v>4</v>
      </c>
      <c r="S16" s="98">
        <f>MIN(E16:P16)</f>
        <v>1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264</v>
      </c>
    </row>
    <row r="24" spans="2:20" ht="12.75" customHeight="1">
      <c r="B24" s="169"/>
      <c r="C24" s="16" t="s">
        <v>24</v>
      </c>
      <c r="D24" s="21" t="s">
        <v>25</v>
      </c>
      <c r="E24" s="26">
        <v>4.7</v>
      </c>
      <c r="F24" s="90">
        <v>4</v>
      </c>
      <c r="G24" s="26">
        <v>2.2000000000000002</v>
      </c>
      <c r="H24" s="26">
        <v>6.2</v>
      </c>
      <c r="I24" s="90">
        <v>5</v>
      </c>
      <c r="J24" s="90">
        <v>3</v>
      </c>
      <c r="K24" s="26">
        <v>7.6</v>
      </c>
      <c r="L24" s="90">
        <v>4</v>
      </c>
      <c r="M24" s="90">
        <v>6</v>
      </c>
      <c r="N24" s="90">
        <v>8</v>
      </c>
      <c r="O24" s="127">
        <v>9.5</v>
      </c>
      <c r="P24" s="127">
        <v>9.5</v>
      </c>
      <c r="Q24" s="95">
        <f>AVERAGE(E24:P24)</f>
        <v>5.8083333333333327</v>
      </c>
      <c r="R24" s="95">
        <f>MAX(E24:P24)</f>
        <v>9.5</v>
      </c>
      <c r="S24" s="96">
        <f>MIN(E24:P24)</f>
        <v>2.2000000000000002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337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151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150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354</v>
      </c>
      <c r="F8" s="8" t="s">
        <v>376</v>
      </c>
      <c r="G8" s="8" t="s">
        <v>393</v>
      </c>
      <c r="H8" s="8" t="s">
        <v>411</v>
      </c>
      <c r="I8" s="8" t="s">
        <v>427</v>
      </c>
      <c r="J8" s="8" t="s">
        <v>465</v>
      </c>
      <c r="K8" s="8" t="s">
        <v>455</v>
      </c>
      <c r="L8" s="8" t="s">
        <v>478</v>
      </c>
      <c r="M8" s="8" t="s">
        <v>486</v>
      </c>
      <c r="N8" s="8" t="s">
        <v>500</v>
      </c>
      <c r="O8" s="8" t="s">
        <v>512</v>
      </c>
      <c r="P8" s="8" t="s">
        <v>510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349</v>
      </c>
      <c r="F9" s="8" t="s">
        <v>379</v>
      </c>
      <c r="G9" s="8" t="s">
        <v>404</v>
      </c>
      <c r="H9" s="8" t="s">
        <v>364</v>
      </c>
      <c r="I9" s="8" t="s">
        <v>454</v>
      </c>
      <c r="J9" s="8" t="s">
        <v>468</v>
      </c>
      <c r="K9" s="8" t="s">
        <v>470</v>
      </c>
      <c r="L9" s="8" t="s">
        <v>479</v>
      </c>
      <c r="M9" s="8" t="s">
        <v>483</v>
      </c>
      <c r="N9" s="8" t="s">
        <v>362</v>
      </c>
      <c r="O9" s="8" t="s">
        <v>513</v>
      </c>
      <c r="P9" s="8" t="s">
        <v>525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18"/>
      <c r="R12" s="18"/>
      <c r="S12" s="19"/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/>
      <c r="F13" s="26"/>
      <c r="G13" s="26"/>
      <c r="H13" s="93"/>
      <c r="I13" s="93"/>
      <c r="J13" s="90"/>
      <c r="K13" s="90"/>
      <c r="L13" s="26"/>
      <c r="M13" s="90"/>
      <c r="N13" s="90"/>
      <c r="O13" s="90"/>
      <c r="P13" s="26"/>
      <c r="Q13" s="18"/>
      <c r="R13" s="18"/>
      <c r="S13" s="18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18"/>
      <c r="R15" s="18"/>
      <c r="S15" s="19"/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18"/>
      <c r="R16" s="18"/>
      <c r="S16" s="19"/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18"/>
      <c r="R19" s="18"/>
      <c r="S19" s="19"/>
      <c r="T19" s="49" t="s">
        <v>251</v>
      </c>
    </row>
    <row r="20" spans="2:20" ht="12.75" customHeight="1">
      <c r="B20" s="158"/>
      <c r="C20" s="16" t="s">
        <v>21</v>
      </c>
      <c r="D20" s="17" t="s">
        <v>15</v>
      </c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242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8.6</v>
      </c>
      <c r="F23" s="94">
        <v>8.1</v>
      </c>
      <c r="G23" s="94">
        <v>6.3</v>
      </c>
      <c r="H23" s="94">
        <v>6.4</v>
      </c>
      <c r="I23" s="94">
        <v>4.7</v>
      </c>
      <c r="J23" s="94">
        <v>4.2</v>
      </c>
      <c r="K23" s="94">
        <v>6.5</v>
      </c>
      <c r="L23" s="94">
        <v>7.6</v>
      </c>
      <c r="M23" s="94">
        <v>8.1</v>
      </c>
      <c r="N23" s="130">
        <v>8.9</v>
      </c>
      <c r="O23" s="130">
        <v>8.6</v>
      </c>
      <c r="P23" s="130">
        <v>9.1</v>
      </c>
      <c r="Q23" s="105">
        <f>AVERAGE(E23:P23)</f>
        <v>7.2583333333333329</v>
      </c>
      <c r="R23" s="105">
        <f>MAX(E23:P23)</f>
        <v>9.1</v>
      </c>
      <c r="S23" s="106">
        <f>MIN(E23:P23)</f>
        <v>4.2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4.7</v>
      </c>
      <c r="F24" s="90">
        <v>4</v>
      </c>
      <c r="G24" s="26">
        <v>2.2000000000000002</v>
      </c>
      <c r="H24" s="26">
        <v>6.2</v>
      </c>
      <c r="I24" s="90">
        <v>5</v>
      </c>
      <c r="J24" s="90">
        <v>3</v>
      </c>
      <c r="K24" s="26">
        <v>7.6</v>
      </c>
      <c r="L24" s="90">
        <v>4</v>
      </c>
      <c r="M24" s="90">
        <v>6</v>
      </c>
      <c r="N24" s="90">
        <v>8</v>
      </c>
      <c r="O24" s="127">
        <v>9.5</v>
      </c>
      <c r="P24" s="127">
        <v>9.5</v>
      </c>
      <c r="Q24" s="95">
        <f>AVERAGE(E24:P24)</f>
        <v>5.8083333333333327</v>
      </c>
      <c r="R24" s="95">
        <f>MAX(E24:P24)</f>
        <v>9.5</v>
      </c>
      <c r="S24" s="96">
        <f>MIN(E24:P24)</f>
        <v>2.2000000000000002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204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200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205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243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325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12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326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259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315</v>
      </c>
      <c r="E8" s="8" t="s">
        <v>270</v>
      </c>
      <c r="F8" s="8" t="s">
        <v>245</v>
      </c>
      <c r="G8" s="8" t="s">
        <v>245</v>
      </c>
      <c r="H8" s="8" t="s">
        <v>245</v>
      </c>
      <c r="I8" s="8" t="s">
        <v>245</v>
      </c>
      <c r="J8" s="8" t="s">
        <v>245</v>
      </c>
      <c r="K8" s="8" t="s">
        <v>245</v>
      </c>
      <c r="L8" s="8" t="s">
        <v>245</v>
      </c>
      <c r="M8" s="8" t="s">
        <v>245</v>
      </c>
      <c r="N8" s="8" t="s">
        <v>245</v>
      </c>
      <c r="O8" s="8" t="s">
        <v>245</v>
      </c>
      <c r="P8" s="8" t="s">
        <v>245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315</v>
      </c>
      <c r="E9" s="8" t="s">
        <v>270</v>
      </c>
      <c r="F9" s="8" t="s">
        <v>245</v>
      </c>
      <c r="G9" s="8" t="s">
        <v>245</v>
      </c>
      <c r="H9" s="8" t="s">
        <v>245</v>
      </c>
      <c r="I9" s="8" t="s">
        <v>245</v>
      </c>
      <c r="J9" s="8" t="s">
        <v>245</v>
      </c>
      <c r="K9" s="8" t="s">
        <v>245</v>
      </c>
      <c r="L9" s="8" t="s">
        <v>245</v>
      </c>
      <c r="M9" s="8" t="s">
        <v>245</v>
      </c>
      <c r="N9" s="8" t="s">
        <v>245</v>
      </c>
      <c r="O9" s="8" t="s">
        <v>245</v>
      </c>
      <c r="P9" s="8" t="s">
        <v>245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0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87">
        <v>8</v>
      </c>
      <c r="F12" s="87">
        <v>8.1</v>
      </c>
      <c r="G12" s="87">
        <v>8.1</v>
      </c>
      <c r="H12" s="87">
        <v>8.1</v>
      </c>
      <c r="I12" s="87">
        <v>8</v>
      </c>
      <c r="J12" s="87">
        <v>8.1999999999999993</v>
      </c>
      <c r="K12" s="87">
        <v>8.1</v>
      </c>
      <c r="L12" s="87">
        <v>8.1</v>
      </c>
      <c r="M12" s="87">
        <v>8.1</v>
      </c>
      <c r="N12" s="87">
        <v>8.1</v>
      </c>
      <c r="O12" s="87">
        <v>8.1</v>
      </c>
      <c r="P12" s="87">
        <v>8.1</v>
      </c>
      <c r="Q12" s="95">
        <f>AVERAGE(E12:P12)</f>
        <v>8.091666666666665</v>
      </c>
      <c r="R12" s="95">
        <f>MAX(備讃瀬戸12上層!E12:P12,備讃瀬戸12中層!E12:P12,備讃瀬戸12下層!E12:P12)</f>
        <v>8.1999999999999993</v>
      </c>
      <c r="S12" s="96">
        <f>MIN(備讃瀬戸12上層!E12:P12,備讃瀬戸12中層!E12:P12,備讃瀬戸12下層!E12:P12)</f>
        <v>8</v>
      </c>
      <c r="T12" s="49" t="s">
        <v>272</v>
      </c>
    </row>
    <row r="13" spans="2:20" ht="12.75" customHeight="1">
      <c r="B13" s="158"/>
      <c r="C13" s="16" t="s">
        <v>14</v>
      </c>
      <c r="D13" s="17" t="s">
        <v>15</v>
      </c>
      <c r="E13" s="87">
        <v>9.1000000000000014</v>
      </c>
      <c r="F13" s="87">
        <v>9.3000000000000007</v>
      </c>
      <c r="G13" s="28">
        <v>10</v>
      </c>
      <c r="H13" s="87">
        <v>8</v>
      </c>
      <c r="I13" s="87">
        <v>7</v>
      </c>
      <c r="J13" s="87">
        <v>7.4</v>
      </c>
      <c r="K13" s="87">
        <v>7</v>
      </c>
      <c r="L13" s="87">
        <v>7.8</v>
      </c>
      <c r="M13" s="87">
        <v>8.1999999999999993</v>
      </c>
      <c r="N13" s="87">
        <v>9.1</v>
      </c>
      <c r="O13" s="87">
        <v>9.4</v>
      </c>
      <c r="P13" s="87">
        <v>9.3000000000000007</v>
      </c>
      <c r="Q13" s="95">
        <f>AVERAGE(E13:P13)</f>
        <v>8.4666666666666668</v>
      </c>
      <c r="R13" s="97">
        <f>MAX(備讃瀬戸12上層!E13:P13,備讃瀬戸12中層!E13:P13)</f>
        <v>10</v>
      </c>
      <c r="S13" s="96">
        <f>MIN(備讃瀬戸12上層!E13:P13,備讃瀬戸12中層!E13:P13)</f>
        <v>6.7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26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8"/>
      <c r="R14" s="18"/>
      <c r="S14" s="19"/>
      <c r="T14" s="49" t="s">
        <v>273</v>
      </c>
    </row>
    <row r="15" spans="2:20" ht="12.75" customHeight="1">
      <c r="B15" s="158"/>
      <c r="C15" s="16" t="s">
        <v>17</v>
      </c>
      <c r="D15" s="17" t="s">
        <v>15</v>
      </c>
      <c r="E15" s="87">
        <v>1.4</v>
      </c>
      <c r="F15" s="87">
        <v>1.8</v>
      </c>
      <c r="G15" s="87">
        <v>2.1</v>
      </c>
      <c r="H15" s="87">
        <v>1.8</v>
      </c>
      <c r="I15" s="87">
        <v>1.5</v>
      </c>
      <c r="J15" s="87">
        <v>2.6999999999999997</v>
      </c>
      <c r="K15" s="87">
        <v>1.2</v>
      </c>
      <c r="L15" s="87">
        <v>1.6</v>
      </c>
      <c r="M15" s="87">
        <v>1.1000000000000001</v>
      </c>
      <c r="N15" s="87">
        <v>1.1000000000000001</v>
      </c>
      <c r="O15" s="87">
        <v>0.8</v>
      </c>
      <c r="P15" s="87">
        <v>1.3</v>
      </c>
      <c r="Q15" s="95">
        <f>AVERAGE(E15:P15)</f>
        <v>1.5333333333333334</v>
      </c>
      <c r="R15" s="95">
        <f>MAX(備讃瀬戸12上層!E15:P15,備讃瀬戸12中層!E15:P15,備讃瀬戸12下層!E15:P15)</f>
        <v>3.4</v>
      </c>
      <c r="S15" s="96">
        <f>MIN(備讃瀬戸12上層!E15:P15,備讃瀬戸12中層!E15:P15,備讃瀬戸12下層!E15:P15)</f>
        <v>0.7</v>
      </c>
      <c r="T15" s="49" t="s">
        <v>308</v>
      </c>
    </row>
    <row r="16" spans="2:20" ht="12.75" customHeight="1">
      <c r="B16" s="158"/>
      <c r="C16" s="16" t="s">
        <v>18</v>
      </c>
      <c r="D16" s="17" t="s">
        <v>15</v>
      </c>
      <c r="E16" s="28">
        <v>2</v>
      </c>
      <c r="F16" s="28">
        <v>2</v>
      </c>
      <c r="G16" s="28">
        <v>2</v>
      </c>
      <c r="H16" s="28">
        <v>1</v>
      </c>
      <c r="I16" s="28">
        <v>1</v>
      </c>
      <c r="J16" s="28">
        <v>2</v>
      </c>
      <c r="K16" s="28">
        <v>2</v>
      </c>
      <c r="L16" s="28">
        <v>3</v>
      </c>
      <c r="M16" s="28">
        <v>2</v>
      </c>
      <c r="N16" s="28">
        <v>3</v>
      </c>
      <c r="O16" s="28">
        <v>2</v>
      </c>
      <c r="P16" s="28">
        <v>3</v>
      </c>
      <c r="Q16" s="97">
        <f>AVERAGE(E16:P16)</f>
        <v>2.0833333333333335</v>
      </c>
      <c r="R16" s="97">
        <f>MAX(備讃瀬戸12上層!E16:P16,備讃瀬戸12中層!E16:P16,備讃瀬戸12下層!E16:P16)</f>
        <v>4</v>
      </c>
      <c r="S16" s="98" t="s">
        <v>171</v>
      </c>
      <c r="T16" s="49" t="s">
        <v>273</v>
      </c>
    </row>
    <row r="17" spans="2:20" ht="12.75" customHeight="1">
      <c r="B17" s="158"/>
      <c r="C17" s="16" t="s">
        <v>26</v>
      </c>
      <c r="D17" s="20" t="s">
        <v>341</v>
      </c>
      <c r="E17" s="18" t="s">
        <v>356</v>
      </c>
      <c r="F17" s="18" t="s">
        <v>171</v>
      </c>
      <c r="G17" s="26">
        <v>1</v>
      </c>
      <c r="H17" s="26" t="s">
        <v>171</v>
      </c>
      <c r="I17" s="26" t="s">
        <v>171</v>
      </c>
      <c r="J17" s="26" t="s">
        <v>171</v>
      </c>
      <c r="K17" s="26" t="s">
        <v>171</v>
      </c>
      <c r="L17" s="26" t="s">
        <v>171</v>
      </c>
      <c r="M17" s="26" t="s">
        <v>171</v>
      </c>
      <c r="N17" s="18" t="s">
        <v>171</v>
      </c>
      <c r="O17" s="18" t="s">
        <v>171</v>
      </c>
      <c r="P17" s="18" t="s">
        <v>171</v>
      </c>
      <c r="Q17" s="97">
        <v>1</v>
      </c>
      <c r="R17" s="97">
        <v>1</v>
      </c>
      <c r="S17" s="98" t="s">
        <v>171</v>
      </c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340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275</v>
      </c>
    </row>
    <row r="19" spans="2:20" ht="12.75" customHeight="1">
      <c r="B19" s="158"/>
      <c r="C19" s="16" t="s">
        <v>20</v>
      </c>
      <c r="D19" s="17" t="s">
        <v>15</v>
      </c>
      <c r="E19" s="88">
        <v>0.18</v>
      </c>
      <c r="F19" s="88">
        <v>0.14000000000000001</v>
      </c>
      <c r="G19" s="88">
        <v>0.42</v>
      </c>
      <c r="H19" s="88">
        <v>0.08</v>
      </c>
      <c r="I19" s="88">
        <v>0.11</v>
      </c>
      <c r="J19" s="88">
        <v>0.18</v>
      </c>
      <c r="K19" s="88">
        <v>0.11</v>
      </c>
      <c r="L19" s="88">
        <v>0.16</v>
      </c>
      <c r="M19" s="88">
        <v>0.12</v>
      </c>
      <c r="N19" s="88">
        <v>0.06</v>
      </c>
      <c r="O19" s="88">
        <v>0.06</v>
      </c>
      <c r="P19" s="88">
        <v>0.1</v>
      </c>
      <c r="Q19" s="114">
        <f>AVERAGE(E19:P19)</f>
        <v>0.14333333333333334</v>
      </c>
      <c r="R19" s="114">
        <f>MAX(備讃瀬戸12上層!E19:P19,備讃瀬戸12中層!E19:P19)</f>
        <v>0.43</v>
      </c>
      <c r="S19" s="99">
        <f>MIN(備讃瀬戸12上層!E19:P19,備讃瀬戸12中層!E19:P19)</f>
        <v>0.05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89">
        <v>1.7999999999999999E-2</v>
      </c>
      <c r="F20" s="89">
        <v>1.8000000000000002E-2</v>
      </c>
      <c r="G20" s="89">
        <v>3.9E-2</v>
      </c>
      <c r="H20" s="89">
        <v>1.6E-2</v>
      </c>
      <c r="I20" s="89">
        <v>2.5000000000000001E-2</v>
      </c>
      <c r="J20" s="89">
        <v>0.04</v>
      </c>
      <c r="K20" s="89">
        <v>2.7E-2</v>
      </c>
      <c r="L20" s="89">
        <v>2.1999999999999999E-2</v>
      </c>
      <c r="M20" s="89">
        <v>2.8000000000000001E-2</v>
      </c>
      <c r="N20" s="89">
        <v>1.3999999999999999E-2</v>
      </c>
      <c r="O20" s="89">
        <v>2.1999999999999999E-2</v>
      </c>
      <c r="P20" s="89">
        <v>2.1999999999999999E-2</v>
      </c>
      <c r="Q20" s="116">
        <f>AVERAGE(E20:P20)</f>
        <v>2.4250000000000004E-2</v>
      </c>
      <c r="R20" s="116">
        <f>MAX(備讃瀬戸12上層!E20:P20,備讃瀬戸12中層!E20:P20)</f>
        <v>4.4999999999999998E-2</v>
      </c>
      <c r="S20" s="102">
        <f>MIN(備讃瀬戸12上層!E20:P20,備讃瀬戸12中層!E20:P20)</f>
        <v>1.2999999999999999E-2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26">
        <v>1E-3</v>
      </c>
      <c r="F21" s="18"/>
      <c r="G21" s="18"/>
      <c r="H21" s="26">
        <v>1E-3</v>
      </c>
      <c r="I21" s="18"/>
      <c r="J21" s="18"/>
      <c r="K21" s="26" t="s">
        <v>475</v>
      </c>
      <c r="L21" s="18"/>
      <c r="M21" s="18"/>
      <c r="N21" s="26" t="s">
        <v>342</v>
      </c>
      <c r="O21" s="18"/>
      <c r="P21" s="18"/>
      <c r="Q21" s="18">
        <f>AVERAGE(E21:P21)</f>
        <v>1E-3</v>
      </c>
      <c r="R21" s="18">
        <f>MAX(E21:P21)</f>
        <v>1E-3</v>
      </c>
      <c r="S21" s="102" t="s">
        <v>475</v>
      </c>
      <c r="T21" s="49" t="s">
        <v>195</v>
      </c>
    </row>
    <row r="22" spans="2:20" ht="12.75" customHeight="1">
      <c r="B22" s="158"/>
      <c r="C22" s="23" t="s">
        <v>23</v>
      </c>
      <c r="D22" s="55" t="s">
        <v>15</v>
      </c>
      <c r="E22" s="18" t="s">
        <v>174</v>
      </c>
      <c r="F22" s="18"/>
      <c r="G22" s="18"/>
      <c r="H22" s="18" t="s">
        <v>174</v>
      </c>
      <c r="I22" s="18"/>
      <c r="J22" s="18"/>
      <c r="K22" s="18" t="s">
        <v>174</v>
      </c>
      <c r="L22" s="18"/>
      <c r="M22" s="18"/>
      <c r="N22" s="18" t="s">
        <v>174</v>
      </c>
      <c r="O22" s="18"/>
      <c r="P22" s="18"/>
      <c r="Q22" s="18" t="s">
        <v>174</v>
      </c>
      <c r="R22" s="18" t="s">
        <v>174</v>
      </c>
      <c r="S22" s="18" t="s">
        <v>174</v>
      </c>
      <c r="T22" s="50" t="s">
        <v>276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8.6</v>
      </c>
      <c r="F23" s="94">
        <v>8.1</v>
      </c>
      <c r="G23" s="94">
        <v>6.3</v>
      </c>
      <c r="H23" s="94">
        <v>6.4</v>
      </c>
      <c r="I23" s="94">
        <v>4.7</v>
      </c>
      <c r="J23" s="94">
        <v>4.2</v>
      </c>
      <c r="K23" s="94">
        <v>6.5</v>
      </c>
      <c r="L23" s="94">
        <v>7.6</v>
      </c>
      <c r="M23" s="94">
        <v>8.1</v>
      </c>
      <c r="N23" s="130">
        <v>8.9</v>
      </c>
      <c r="O23" s="130">
        <v>8.6</v>
      </c>
      <c r="P23" s="130">
        <v>9.1</v>
      </c>
      <c r="Q23" s="105">
        <f>AVERAGE(E23:P23)</f>
        <v>7.2583333333333329</v>
      </c>
      <c r="R23" s="105">
        <f>MAX(E23:P23)</f>
        <v>9.1</v>
      </c>
      <c r="S23" s="106">
        <f>MIN(E23:P23)</f>
        <v>4.2</v>
      </c>
      <c r="T23" s="48" t="s">
        <v>277</v>
      </c>
    </row>
    <row r="24" spans="2:20" ht="12.75" customHeight="1">
      <c r="B24" s="169"/>
      <c r="C24" s="16" t="s">
        <v>24</v>
      </c>
      <c r="D24" s="21" t="s">
        <v>25</v>
      </c>
      <c r="E24" s="26">
        <v>4.7</v>
      </c>
      <c r="F24" s="90">
        <v>4</v>
      </c>
      <c r="G24" s="26">
        <v>2.2000000000000002</v>
      </c>
      <c r="H24" s="26">
        <v>6.2</v>
      </c>
      <c r="I24" s="90">
        <v>5</v>
      </c>
      <c r="J24" s="90">
        <v>3</v>
      </c>
      <c r="K24" s="26">
        <v>7.6</v>
      </c>
      <c r="L24" s="90">
        <v>4</v>
      </c>
      <c r="M24" s="90">
        <v>6</v>
      </c>
      <c r="N24" s="90">
        <v>8</v>
      </c>
      <c r="O24" s="127">
        <v>9.5</v>
      </c>
      <c r="P24" s="127">
        <v>9.5</v>
      </c>
      <c r="Q24" s="95">
        <f>AVERAGE(E24:P24)</f>
        <v>5.8083333333333327</v>
      </c>
      <c r="R24" s="95">
        <f>MAX(E24:P24)</f>
        <v>9.5</v>
      </c>
      <c r="S24" s="96">
        <f>MIN(E24:P24)</f>
        <v>2.2000000000000002</v>
      </c>
      <c r="T24" s="49" t="s">
        <v>277</v>
      </c>
    </row>
    <row r="25" spans="2:20" ht="12.75" customHeight="1">
      <c r="B25" s="170"/>
      <c r="C25" s="68"/>
      <c r="D25" s="81"/>
      <c r="E25" s="56"/>
      <c r="F25" s="56"/>
      <c r="G25" s="56"/>
      <c r="H25" s="56"/>
      <c r="I25" s="30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3"/>
    </row>
    <row r="26" spans="2:20" ht="12.75" customHeight="1">
      <c r="B26" s="43" t="s">
        <v>182</v>
      </c>
      <c r="C26" s="76" t="s">
        <v>278</v>
      </c>
      <c r="D26" s="77" t="s">
        <v>15</v>
      </c>
      <c r="E26" s="85">
        <v>1.5</v>
      </c>
      <c r="F26" s="78"/>
      <c r="G26" s="78"/>
      <c r="H26" s="85">
        <v>1.6</v>
      </c>
      <c r="I26" s="78"/>
      <c r="J26" s="78"/>
      <c r="K26" s="85">
        <v>1.4</v>
      </c>
      <c r="L26" s="78"/>
      <c r="M26" s="78"/>
      <c r="N26" s="129">
        <v>1.2</v>
      </c>
      <c r="O26" s="78"/>
      <c r="P26" s="78"/>
      <c r="Q26" s="108">
        <f>AVERAGE(E26:P26)</f>
        <v>1.425</v>
      </c>
      <c r="R26" s="108">
        <f>MAX(E26:P26)</f>
        <v>1.6</v>
      </c>
      <c r="S26" s="109">
        <f>MIN(E26:P26)</f>
        <v>1.2</v>
      </c>
      <c r="T26" s="51" t="s">
        <v>279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280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 t="s">
        <v>417</v>
      </c>
      <c r="I34" s="18"/>
      <c r="J34" s="18"/>
      <c r="K34" s="18"/>
      <c r="L34" s="18"/>
      <c r="M34" s="18"/>
      <c r="N34" s="18"/>
      <c r="O34" s="18"/>
      <c r="P34" s="18"/>
      <c r="Q34" s="18" t="s">
        <v>417</v>
      </c>
      <c r="R34" s="18" t="s">
        <v>417</v>
      </c>
      <c r="S34" s="18" t="s">
        <v>417</v>
      </c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 t="s">
        <v>416</v>
      </c>
      <c r="I50" s="18"/>
      <c r="J50" s="18"/>
      <c r="K50" s="18"/>
      <c r="L50" s="18"/>
      <c r="M50" s="18"/>
      <c r="N50" s="18"/>
      <c r="O50" s="18"/>
      <c r="P50" s="18"/>
      <c r="Q50" s="18" t="s">
        <v>416</v>
      </c>
      <c r="R50" s="18" t="s">
        <v>416</v>
      </c>
      <c r="S50" s="18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337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281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281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281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281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281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282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283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282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284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285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286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287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283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283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288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285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289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285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290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285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291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292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293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282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291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294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295</v>
      </c>
    </row>
    <row r="82" spans="2:20" ht="12.75" customHeight="1">
      <c r="B82" s="158"/>
      <c r="C82" s="24" t="s">
        <v>296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297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298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284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297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17600</v>
      </c>
      <c r="F88" s="94">
        <v>18800</v>
      </c>
      <c r="G88" s="94">
        <v>16200</v>
      </c>
      <c r="H88" s="94">
        <v>17200</v>
      </c>
      <c r="I88" s="94">
        <v>16800</v>
      </c>
      <c r="J88" s="94">
        <v>16900</v>
      </c>
      <c r="K88" s="94">
        <v>17100</v>
      </c>
      <c r="L88" s="94">
        <v>17500</v>
      </c>
      <c r="M88" s="94">
        <v>18400</v>
      </c>
      <c r="N88" s="130">
        <v>18100</v>
      </c>
      <c r="O88" s="130">
        <v>18500</v>
      </c>
      <c r="P88" s="130">
        <v>17100</v>
      </c>
      <c r="Q88" s="103">
        <v>17500</v>
      </c>
      <c r="R88" s="103">
        <f>MAX(E88:P88)</f>
        <v>18800</v>
      </c>
      <c r="S88" s="104">
        <f>MIN(E88:P88)</f>
        <v>16200</v>
      </c>
      <c r="T88" s="48" t="s">
        <v>273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273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273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273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273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56"/>
      <c r="R93" s="56"/>
      <c r="S93" s="57"/>
      <c r="T93" s="49" t="s">
        <v>273</v>
      </c>
    </row>
    <row r="94" spans="2:20" ht="12.75" customHeight="1">
      <c r="B94" s="158"/>
      <c r="C94" s="24" t="s">
        <v>95</v>
      </c>
      <c r="D94" s="25" t="s">
        <v>96</v>
      </c>
      <c r="E94" s="26" t="s">
        <v>340</v>
      </c>
      <c r="F94" s="18"/>
      <c r="G94" s="26">
        <v>10</v>
      </c>
      <c r="H94" s="18"/>
      <c r="I94" s="26">
        <v>2.2000000000000002</v>
      </c>
      <c r="J94" s="18"/>
      <c r="K94" s="26">
        <v>1.5</v>
      </c>
      <c r="L94" s="18"/>
      <c r="M94" s="26">
        <v>1.6</v>
      </c>
      <c r="N94" s="18"/>
      <c r="O94" s="127">
        <v>0.6</v>
      </c>
      <c r="P94" s="18"/>
      <c r="Q94" s="90">
        <v>2.7</v>
      </c>
      <c r="R94" s="26">
        <f>MAX(E94:P94)</f>
        <v>10</v>
      </c>
      <c r="S94" s="26" t="s">
        <v>340</v>
      </c>
      <c r="T94" s="49" t="s">
        <v>273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273</v>
      </c>
    </row>
    <row r="96" spans="2:20" ht="12.75" hidden="1" customHeight="1">
      <c r="B96" s="158"/>
      <c r="C96" s="16" t="s">
        <v>316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38"/>
      <c r="T96" s="49" t="s">
        <v>273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273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273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273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70"/>
      <c r="I100" s="26"/>
      <c r="J100" s="26"/>
      <c r="K100" s="26"/>
      <c r="L100" s="26"/>
      <c r="M100" s="26"/>
      <c r="N100" s="70"/>
      <c r="O100" s="26"/>
      <c r="P100" s="26"/>
      <c r="Q100" s="26"/>
      <c r="R100" s="26"/>
      <c r="S100" s="29"/>
      <c r="T100" s="49" t="s">
        <v>317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125"/>
      <c r="I101" s="26"/>
      <c r="J101" s="26"/>
      <c r="K101" s="26"/>
      <c r="L101" s="26"/>
      <c r="M101" s="26"/>
      <c r="N101" s="125"/>
      <c r="O101" s="26"/>
      <c r="P101" s="26"/>
      <c r="Q101" s="26"/>
      <c r="R101" s="26"/>
      <c r="S101" s="29"/>
      <c r="T101" s="49" t="s">
        <v>300</v>
      </c>
    </row>
    <row r="102" spans="2:20" ht="12.75" hidden="1" customHeight="1">
      <c r="B102" s="158"/>
      <c r="C102" s="24" t="s">
        <v>301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302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302</v>
      </c>
    </row>
    <row r="104" spans="2:20" ht="12.75" customHeight="1">
      <c r="B104" s="82" t="s">
        <v>303</v>
      </c>
      <c r="C104" s="83" t="s">
        <v>110</v>
      </c>
      <c r="D104" s="84" t="s">
        <v>15</v>
      </c>
      <c r="E104" s="85" t="s">
        <v>172</v>
      </c>
      <c r="F104" s="85"/>
      <c r="G104" s="85"/>
      <c r="H104" s="85" t="s">
        <v>172</v>
      </c>
      <c r="I104" s="85"/>
      <c r="J104" s="85"/>
      <c r="K104" s="85" t="s">
        <v>172</v>
      </c>
      <c r="L104" s="85"/>
      <c r="M104" s="85"/>
      <c r="N104" s="30" t="s">
        <v>175</v>
      </c>
      <c r="O104" s="85"/>
      <c r="P104" s="85"/>
      <c r="Q104" s="85" t="s">
        <v>172</v>
      </c>
      <c r="R104" s="85" t="s">
        <v>175</v>
      </c>
      <c r="S104" s="85" t="s">
        <v>175</v>
      </c>
      <c r="T104" s="51" t="s">
        <v>304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G1:H1"/>
    <mergeCell ref="E4:S4"/>
    <mergeCell ref="E5:S5"/>
    <mergeCell ref="Q7:Q10"/>
    <mergeCell ref="R7:R10"/>
    <mergeCell ref="S7:S10"/>
    <mergeCell ref="E3:S3"/>
    <mergeCell ref="E6:S6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T3:T10"/>
    <mergeCell ref="B88:B103"/>
    <mergeCell ref="B23:B25"/>
    <mergeCell ref="B55:B59"/>
    <mergeCell ref="B60:B85"/>
  </mergeCells>
  <phoneticPr fontId="3"/>
  <printOptions horizontalCentered="1" verticalCentered="1"/>
  <pageMargins left="0.78740157480314965" right="0.59055118110236227" top="0.31496062992125984" bottom="0.23622047244094491" header="0.31496062992125984" footer="0.23622047244094491"/>
  <pageSetup paperSize="8" scale="7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V109"/>
  <sheetViews>
    <sheetView topLeftCell="A29"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154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60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152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380</v>
      </c>
      <c r="G8" s="8" t="s">
        <v>405</v>
      </c>
      <c r="H8" s="8" t="s">
        <v>386</v>
      </c>
      <c r="I8" s="8" t="s">
        <v>428</v>
      </c>
      <c r="J8" s="8" t="s">
        <v>432</v>
      </c>
      <c r="K8" s="8" t="s">
        <v>454</v>
      </c>
      <c r="L8" s="8" t="s">
        <v>483</v>
      </c>
      <c r="M8" s="8" t="s">
        <v>494</v>
      </c>
      <c r="N8" s="8" t="s">
        <v>506</v>
      </c>
      <c r="O8" s="8" t="s">
        <v>520</v>
      </c>
      <c r="P8" s="8" t="s">
        <v>529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362</v>
      </c>
      <c r="F9" s="8" t="s">
        <v>375</v>
      </c>
      <c r="G9" s="8" t="s">
        <v>406</v>
      </c>
      <c r="H9" s="8" t="s">
        <v>428</v>
      </c>
      <c r="I9" s="8" t="s">
        <v>455</v>
      </c>
      <c r="J9" s="8" t="s">
        <v>418</v>
      </c>
      <c r="K9" s="8" t="s">
        <v>405</v>
      </c>
      <c r="L9" s="8" t="s">
        <v>388</v>
      </c>
      <c r="M9" s="8" t="s">
        <v>496</v>
      </c>
      <c r="N9" s="8" t="s">
        <v>346</v>
      </c>
      <c r="O9" s="8" t="s">
        <v>509</v>
      </c>
      <c r="P9" s="8" t="s">
        <v>526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26">
        <v>8.1999999999999993</v>
      </c>
      <c r="H12" s="26">
        <v>8.1</v>
      </c>
      <c r="I12" s="90">
        <v>8</v>
      </c>
      <c r="J12" s="90">
        <v>8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8.0749999999999975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90">
        <v>9</v>
      </c>
      <c r="F13" s="26">
        <v>8.4</v>
      </c>
      <c r="G13" s="26">
        <v>9.5</v>
      </c>
      <c r="H13" s="90">
        <v>8</v>
      </c>
      <c r="I13" s="26">
        <v>6.2</v>
      </c>
      <c r="J13" s="26">
        <v>6.6</v>
      </c>
      <c r="K13" s="26">
        <v>7.3</v>
      </c>
      <c r="L13" s="26">
        <v>7.7</v>
      </c>
      <c r="M13" s="26">
        <v>8.1999999999999993</v>
      </c>
      <c r="N13" s="127">
        <v>8.9</v>
      </c>
      <c r="O13" s="127">
        <v>8.6999999999999993</v>
      </c>
      <c r="P13" s="127">
        <v>9.6</v>
      </c>
      <c r="Q13" s="95">
        <f>AVERAGE(E13:P13)</f>
        <v>8.1750000000000007</v>
      </c>
      <c r="R13" s="95">
        <f>MAX(E13:P13)</f>
        <v>9.6</v>
      </c>
      <c r="S13" s="96">
        <f>MIN(E13:P13)</f>
        <v>6.2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90">
        <v>1</v>
      </c>
      <c r="F15" s="26">
        <v>1.3</v>
      </c>
      <c r="G15" s="26">
        <v>1.9</v>
      </c>
      <c r="H15" s="26">
        <v>1.6</v>
      </c>
      <c r="I15" s="26">
        <v>1.4</v>
      </c>
      <c r="J15" s="26">
        <v>1.6</v>
      </c>
      <c r="K15" s="26">
        <v>1.7</v>
      </c>
      <c r="L15" s="26">
        <v>1.4</v>
      </c>
      <c r="M15" s="26">
        <v>1.1000000000000001</v>
      </c>
      <c r="N15" s="127">
        <v>1.2</v>
      </c>
      <c r="O15" s="127">
        <v>0.8</v>
      </c>
      <c r="P15" s="127">
        <v>1.1000000000000001</v>
      </c>
      <c r="Q15" s="95">
        <f t="shared" ref="Q15:Q20" si="0">AVERAGE(E15:P15)</f>
        <v>1.3416666666666666</v>
      </c>
      <c r="R15" s="95">
        <f t="shared" ref="R15:R20" si="1">MAX(E15:P15)</f>
        <v>1.9</v>
      </c>
      <c r="S15" s="96">
        <f t="shared" ref="S15:S20" si="2">MIN(E15:P15)</f>
        <v>0.8</v>
      </c>
      <c r="T15" s="49" t="s">
        <v>247</v>
      </c>
    </row>
    <row r="16" spans="2:20" ht="12.75" customHeight="1">
      <c r="B16" s="158"/>
      <c r="C16" s="16" t="s">
        <v>18</v>
      </c>
      <c r="D16" s="17" t="s">
        <v>15</v>
      </c>
      <c r="E16" s="26">
        <v>4</v>
      </c>
      <c r="F16" s="26" t="s">
        <v>385</v>
      </c>
      <c r="G16" s="26">
        <v>1</v>
      </c>
      <c r="H16" s="26" t="s">
        <v>356</v>
      </c>
      <c r="I16" s="26" t="s">
        <v>356</v>
      </c>
      <c r="J16" s="26">
        <v>1</v>
      </c>
      <c r="K16" s="26">
        <v>5</v>
      </c>
      <c r="L16" s="26">
        <v>5</v>
      </c>
      <c r="M16" s="26">
        <v>2</v>
      </c>
      <c r="N16" s="127">
        <v>1</v>
      </c>
      <c r="O16" s="127">
        <v>3</v>
      </c>
      <c r="P16" s="127">
        <v>1</v>
      </c>
      <c r="Q16" s="97">
        <v>2</v>
      </c>
      <c r="R16" s="97">
        <f>MAX(E16:Q16)</f>
        <v>5</v>
      </c>
      <c r="S16" s="98" t="s">
        <v>385</v>
      </c>
      <c r="T16" s="49" t="s">
        <v>189</v>
      </c>
    </row>
    <row r="17" spans="2:22" ht="12.75" customHeight="1">
      <c r="B17" s="158"/>
      <c r="C17" s="16" t="s">
        <v>26</v>
      </c>
      <c r="D17" s="20" t="s">
        <v>341</v>
      </c>
      <c r="E17" s="26">
        <v>2</v>
      </c>
      <c r="F17" s="18" t="s">
        <v>371</v>
      </c>
      <c r="G17" s="26">
        <v>1</v>
      </c>
      <c r="H17" s="26" t="s">
        <v>422</v>
      </c>
      <c r="I17" s="26" t="s">
        <v>453</v>
      </c>
      <c r="J17" s="26" t="s">
        <v>171</v>
      </c>
      <c r="K17" s="26" t="s">
        <v>471</v>
      </c>
      <c r="L17" s="18" t="s">
        <v>480</v>
      </c>
      <c r="M17" s="26">
        <v>1</v>
      </c>
      <c r="N17" s="18" t="s">
        <v>171</v>
      </c>
      <c r="O17" s="18" t="s">
        <v>171</v>
      </c>
      <c r="P17" s="18" t="s">
        <v>171</v>
      </c>
      <c r="Q17" s="26">
        <v>1</v>
      </c>
      <c r="R17" s="18">
        <f>MAX(E17:P17)</f>
        <v>2</v>
      </c>
      <c r="S17" s="18" t="s">
        <v>371</v>
      </c>
      <c r="T17" s="49" t="s">
        <v>345</v>
      </c>
      <c r="V17" s="126"/>
    </row>
    <row r="18" spans="2:22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235</v>
      </c>
    </row>
    <row r="19" spans="2:22" ht="12.75" customHeight="1">
      <c r="B19" s="158"/>
      <c r="C19" s="16" t="s">
        <v>20</v>
      </c>
      <c r="D19" s="17" t="s">
        <v>15</v>
      </c>
      <c r="E19" s="26">
        <v>0.12</v>
      </c>
      <c r="F19" s="92">
        <v>0.1</v>
      </c>
      <c r="G19" s="26">
        <v>0.13</v>
      </c>
      <c r="H19" s="26">
        <v>7.0000000000000007E-2</v>
      </c>
      <c r="I19" s="26">
        <v>0.11</v>
      </c>
      <c r="J19" s="26">
        <v>0.15</v>
      </c>
      <c r="K19" s="26">
        <v>0.15</v>
      </c>
      <c r="L19" s="92">
        <v>0.1</v>
      </c>
      <c r="M19" s="26">
        <v>0.15</v>
      </c>
      <c r="N19" s="127">
        <v>0.06</v>
      </c>
      <c r="O19" s="127">
        <v>0.05</v>
      </c>
      <c r="P19" s="92">
        <v>0.1</v>
      </c>
      <c r="Q19" s="100">
        <f t="shared" si="0"/>
        <v>0.10750000000000003</v>
      </c>
      <c r="R19" s="100">
        <f t="shared" si="1"/>
        <v>0.15</v>
      </c>
      <c r="S19" s="99">
        <f t="shared" si="2"/>
        <v>0.05</v>
      </c>
      <c r="T19" s="49" t="s">
        <v>250</v>
      </c>
    </row>
    <row r="20" spans="2:22" ht="12.75" customHeight="1">
      <c r="B20" s="158"/>
      <c r="C20" s="16" t="s">
        <v>21</v>
      </c>
      <c r="D20" s="17" t="s">
        <v>15</v>
      </c>
      <c r="E20" s="91">
        <v>0.02</v>
      </c>
      <c r="F20" s="26">
        <v>1.4999999999999999E-2</v>
      </c>
      <c r="G20" s="26">
        <v>1.4999999999999999E-2</v>
      </c>
      <c r="H20" s="26">
        <v>1.9E-2</v>
      </c>
      <c r="I20" s="91">
        <v>0.03</v>
      </c>
      <c r="J20" s="26">
        <v>7.3999999999999996E-2</v>
      </c>
      <c r="K20" s="91">
        <v>0.03</v>
      </c>
      <c r="L20" s="26">
        <v>2.1000000000000001E-2</v>
      </c>
      <c r="M20" s="91">
        <v>0.03</v>
      </c>
      <c r="N20" s="127">
        <v>1.6E-2</v>
      </c>
      <c r="O20" s="127">
        <v>2.1000000000000001E-2</v>
      </c>
      <c r="P20" s="127">
        <v>2.1000000000000001E-2</v>
      </c>
      <c r="Q20" s="101">
        <f t="shared" si="0"/>
        <v>2.6000000000000006E-2</v>
      </c>
      <c r="R20" s="101">
        <f t="shared" si="1"/>
        <v>7.3999999999999996E-2</v>
      </c>
      <c r="S20" s="102">
        <f t="shared" si="2"/>
        <v>1.4999999999999999E-2</v>
      </c>
      <c r="T20" s="49" t="s">
        <v>252</v>
      </c>
    </row>
    <row r="21" spans="2:22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238</v>
      </c>
    </row>
    <row r="22" spans="2:22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238</v>
      </c>
    </row>
    <row r="23" spans="2:22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335</v>
      </c>
    </row>
    <row r="24" spans="2:22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26">
        <v>4.8</v>
      </c>
      <c r="H24" s="90">
        <v>6</v>
      </c>
      <c r="I24" s="26">
        <v>4.8</v>
      </c>
      <c r="J24" s="26">
        <v>5.0999999999999996</v>
      </c>
      <c r="K24" s="26">
        <v>2.9</v>
      </c>
      <c r="L24" s="90">
        <v>5</v>
      </c>
      <c r="M24" s="26">
        <v>5.5</v>
      </c>
      <c r="N24" s="90">
        <v>6</v>
      </c>
      <c r="O24" s="127">
        <v>6.4</v>
      </c>
      <c r="P24" s="127">
        <v>7.2</v>
      </c>
      <c r="Q24" s="95">
        <f>AVERAGE(E24:P24)</f>
        <v>5.6833333333333336</v>
      </c>
      <c r="R24" s="95">
        <f>MAX(E24:P24)</f>
        <v>9</v>
      </c>
      <c r="S24" s="96">
        <f>MIN(E24:P24)</f>
        <v>2.9</v>
      </c>
      <c r="T24" s="49" t="s">
        <v>277</v>
      </c>
    </row>
    <row r="25" spans="2:22" ht="12.75" customHeight="1">
      <c r="B25" s="170"/>
      <c r="C25" s="68"/>
      <c r="D25" s="81"/>
      <c r="E25" s="30"/>
      <c r="F25" s="56"/>
      <c r="G25" s="30"/>
      <c r="H25" s="56"/>
      <c r="I25" s="30"/>
      <c r="J25" s="30"/>
      <c r="K25" s="30"/>
      <c r="L25" s="56"/>
      <c r="M25" s="30"/>
      <c r="N25" s="56"/>
      <c r="O25" s="56"/>
      <c r="P25" s="56"/>
      <c r="Q25" s="56"/>
      <c r="R25" s="56"/>
      <c r="S25" s="56"/>
      <c r="T25" s="53"/>
    </row>
    <row r="26" spans="2:22" ht="12.75" customHeight="1">
      <c r="B26" s="43" t="s">
        <v>182</v>
      </c>
      <c r="C26" s="76" t="s">
        <v>27</v>
      </c>
      <c r="D26" s="77" t="s">
        <v>15</v>
      </c>
      <c r="E26" s="85">
        <v>1.4</v>
      </c>
      <c r="F26" s="78"/>
      <c r="G26" s="78"/>
      <c r="H26" s="85">
        <v>1.7</v>
      </c>
      <c r="I26" s="78"/>
      <c r="J26" s="78"/>
      <c r="K26" s="85">
        <v>1.5</v>
      </c>
      <c r="L26" s="85"/>
      <c r="M26" s="78"/>
      <c r="N26" s="129">
        <v>1.2</v>
      </c>
      <c r="O26" s="78"/>
      <c r="P26" s="78"/>
      <c r="Q26" s="108">
        <f>AVERAGE(E26:P26)</f>
        <v>1.45</v>
      </c>
      <c r="R26" s="108">
        <f>MAX(E26:P26)</f>
        <v>1.7</v>
      </c>
      <c r="S26" s="109">
        <f>MIN(E26:P26)</f>
        <v>1.2</v>
      </c>
      <c r="T26" s="51" t="s">
        <v>189</v>
      </c>
    </row>
    <row r="27" spans="2:22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2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2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2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2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2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337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17500</v>
      </c>
      <c r="F88" s="94">
        <v>18000</v>
      </c>
      <c r="G88" s="94">
        <v>16800</v>
      </c>
      <c r="H88" s="94">
        <v>17400</v>
      </c>
      <c r="I88" s="94">
        <v>17100</v>
      </c>
      <c r="J88" s="94">
        <v>17300</v>
      </c>
      <c r="K88" s="94">
        <v>17700</v>
      </c>
      <c r="L88" s="94">
        <v>18600</v>
      </c>
      <c r="M88" s="94">
        <v>18000</v>
      </c>
      <c r="N88" s="130">
        <v>18000</v>
      </c>
      <c r="O88" s="130">
        <v>18200</v>
      </c>
      <c r="P88" s="130">
        <v>17100</v>
      </c>
      <c r="Q88" s="103">
        <v>17600</v>
      </c>
      <c r="R88" s="103">
        <f>MAX(E88:P88)</f>
        <v>18600</v>
      </c>
      <c r="S88" s="104">
        <f>MIN(E88:P88)</f>
        <v>16800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26" t="s">
        <v>469</v>
      </c>
      <c r="F94" s="26"/>
      <c r="G94" s="26">
        <v>2.5</v>
      </c>
      <c r="H94" s="18"/>
      <c r="I94" s="26">
        <v>1.6</v>
      </c>
      <c r="J94" s="18"/>
      <c r="K94" s="26">
        <v>3.4</v>
      </c>
      <c r="L94" s="18"/>
      <c r="M94" s="26">
        <v>1.4</v>
      </c>
      <c r="N94" s="18"/>
      <c r="O94" s="127">
        <v>1.2</v>
      </c>
      <c r="P94" s="18"/>
      <c r="Q94" s="90">
        <v>1.8</v>
      </c>
      <c r="R94" s="26">
        <f>MAX(E94:P94)</f>
        <v>3.4</v>
      </c>
      <c r="S94" s="26" t="s">
        <v>469</v>
      </c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238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245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156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60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155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380</v>
      </c>
      <c r="G8" s="8" t="s">
        <v>405</v>
      </c>
      <c r="H8" s="8" t="s">
        <v>386</v>
      </c>
      <c r="I8" s="8" t="s">
        <v>428</v>
      </c>
      <c r="J8" s="8" t="s">
        <v>432</v>
      </c>
      <c r="K8" s="8" t="s">
        <v>454</v>
      </c>
      <c r="L8" s="8" t="s">
        <v>483</v>
      </c>
      <c r="M8" s="8" t="s">
        <v>494</v>
      </c>
      <c r="N8" s="8" t="s">
        <v>506</v>
      </c>
      <c r="O8" s="8" t="s">
        <v>520</v>
      </c>
      <c r="P8" s="8" t="s">
        <v>529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358</v>
      </c>
      <c r="F9" s="8" t="s">
        <v>373</v>
      </c>
      <c r="G9" s="8" t="s">
        <v>407</v>
      </c>
      <c r="H9" s="8" t="s">
        <v>429</v>
      </c>
      <c r="I9" s="8" t="s">
        <v>455</v>
      </c>
      <c r="J9" s="8" t="s">
        <v>418</v>
      </c>
      <c r="K9" s="8" t="s">
        <v>473</v>
      </c>
      <c r="L9" s="8" t="s">
        <v>367</v>
      </c>
      <c r="M9" s="8" t="s">
        <v>496</v>
      </c>
      <c r="N9" s="8" t="s">
        <v>353</v>
      </c>
      <c r="O9" s="8" t="s">
        <v>522</v>
      </c>
      <c r="P9" s="8" t="s">
        <v>503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26">
        <v>8.1999999999999993</v>
      </c>
      <c r="H12" s="26">
        <v>8.1</v>
      </c>
      <c r="I12" s="90">
        <v>8</v>
      </c>
      <c r="J12" s="90">
        <v>8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8.0749999999999975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9.1</v>
      </c>
      <c r="F13" s="26">
        <v>8.1999999999999993</v>
      </c>
      <c r="G13" s="26">
        <v>8.3000000000000007</v>
      </c>
      <c r="H13" s="90">
        <v>8</v>
      </c>
      <c r="I13" s="90">
        <v>6</v>
      </c>
      <c r="J13" s="26">
        <v>6.8</v>
      </c>
      <c r="K13" s="26">
        <v>7.3</v>
      </c>
      <c r="L13" s="26">
        <v>7.9</v>
      </c>
      <c r="M13" s="90">
        <v>8</v>
      </c>
      <c r="N13" s="127">
        <v>9.4</v>
      </c>
      <c r="O13" s="127">
        <v>9.4</v>
      </c>
      <c r="P13" s="127">
        <v>9.4</v>
      </c>
      <c r="Q13" s="95">
        <f>AVERAGE(E13:P13)</f>
        <v>8.15</v>
      </c>
      <c r="R13" s="95">
        <f>MAX(E13:P13)</f>
        <v>9.4</v>
      </c>
      <c r="S13" s="96">
        <f>MIN(E13:P13)</f>
        <v>6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1.2</v>
      </c>
      <c r="F15" s="26">
        <v>1.4</v>
      </c>
      <c r="G15" s="26">
        <v>1.7</v>
      </c>
      <c r="H15" s="26">
        <v>1.8</v>
      </c>
      <c r="I15" s="26">
        <v>1.9</v>
      </c>
      <c r="J15" s="26">
        <v>2.1</v>
      </c>
      <c r="K15" s="26">
        <v>1.6</v>
      </c>
      <c r="L15" s="26">
        <v>1.3</v>
      </c>
      <c r="M15" s="26">
        <v>1.2</v>
      </c>
      <c r="N15" s="127">
        <v>1.2</v>
      </c>
      <c r="O15" s="127">
        <v>0.8</v>
      </c>
      <c r="P15" s="127">
        <v>1.1000000000000001</v>
      </c>
      <c r="Q15" s="95">
        <f>AVERAGE(E15:P15)</f>
        <v>1.4416666666666667</v>
      </c>
      <c r="R15" s="95">
        <f>MAX(E15:P15)</f>
        <v>2.1</v>
      </c>
      <c r="S15" s="96">
        <f>MIN(E15:P15)</f>
        <v>0.8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2</v>
      </c>
      <c r="F16" s="26" t="s">
        <v>371</v>
      </c>
      <c r="G16" s="26" t="s">
        <v>356</v>
      </c>
      <c r="H16" s="26">
        <v>2</v>
      </c>
      <c r="I16" s="26">
        <v>2</v>
      </c>
      <c r="J16" s="26">
        <v>2</v>
      </c>
      <c r="K16" s="26">
        <v>3</v>
      </c>
      <c r="L16" s="26">
        <v>3</v>
      </c>
      <c r="M16" s="26">
        <v>2</v>
      </c>
      <c r="N16" s="127">
        <v>4</v>
      </c>
      <c r="O16" s="127">
        <v>1</v>
      </c>
      <c r="P16" s="127">
        <v>1</v>
      </c>
      <c r="Q16" s="97">
        <v>2</v>
      </c>
      <c r="R16" s="97">
        <f>MAX(E16:P16)</f>
        <v>4</v>
      </c>
      <c r="S16" s="98" t="s">
        <v>371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205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205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26">
        <v>4.8</v>
      </c>
      <c r="H24" s="90">
        <v>6</v>
      </c>
      <c r="I24" s="26">
        <v>4.8</v>
      </c>
      <c r="J24" s="26">
        <v>5.0999999999999996</v>
      </c>
      <c r="K24" s="26">
        <v>2.9</v>
      </c>
      <c r="L24" s="90">
        <v>5</v>
      </c>
      <c r="M24" s="26">
        <v>5.5</v>
      </c>
      <c r="N24" s="90">
        <v>6</v>
      </c>
      <c r="O24" s="127">
        <v>6.4</v>
      </c>
      <c r="P24" s="127">
        <v>7.2</v>
      </c>
      <c r="Q24" s="95">
        <f>AVERAGE(E24:P24)</f>
        <v>5.6833333333333336</v>
      </c>
      <c r="R24" s="95">
        <f>MAX(E24:P24)</f>
        <v>9</v>
      </c>
      <c r="S24" s="96">
        <f>MIN(E24:P24)</f>
        <v>2.9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261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262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158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60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157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380</v>
      </c>
      <c r="G8" s="8" t="s">
        <v>405</v>
      </c>
      <c r="H8" s="8" t="s">
        <v>386</v>
      </c>
      <c r="I8" s="8" t="s">
        <v>428</v>
      </c>
      <c r="J8" s="8" t="s">
        <v>432</v>
      </c>
      <c r="K8" s="8" t="s">
        <v>454</v>
      </c>
      <c r="L8" s="8" t="s">
        <v>483</v>
      </c>
      <c r="M8" s="8" t="s">
        <v>494</v>
      </c>
      <c r="N8" s="8" t="s">
        <v>506</v>
      </c>
      <c r="O8" s="8" t="s">
        <v>520</v>
      </c>
      <c r="P8" s="8" t="s">
        <v>529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358</v>
      </c>
      <c r="F9" s="8" t="s">
        <v>381</v>
      </c>
      <c r="G9" s="8" t="s">
        <v>403</v>
      </c>
      <c r="H9" s="8" t="s">
        <v>430</v>
      </c>
      <c r="I9" s="8" t="s">
        <v>456</v>
      </c>
      <c r="J9" s="8" t="s">
        <v>418</v>
      </c>
      <c r="K9" s="8" t="s">
        <v>405</v>
      </c>
      <c r="L9" s="8" t="s">
        <v>367</v>
      </c>
      <c r="M9" s="8" t="s">
        <v>487</v>
      </c>
      <c r="N9" s="8" t="s">
        <v>362</v>
      </c>
      <c r="O9" s="8" t="s">
        <v>513</v>
      </c>
      <c r="P9" s="8" t="s">
        <v>503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90">
        <v>8</v>
      </c>
      <c r="F12" s="90">
        <v>8</v>
      </c>
      <c r="G12" s="90">
        <v>8</v>
      </c>
      <c r="H12" s="90">
        <v>8</v>
      </c>
      <c r="I12" s="26">
        <v>7.9</v>
      </c>
      <c r="J12" s="90">
        <v>8</v>
      </c>
      <c r="K12" s="26">
        <v>8.1</v>
      </c>
      <c r="L12" s="26">
        <v>8.1</v>
      </c>
      <c r="M12" s="26">
        <v>8.1</v>
      </c>
      <c r="N12" s="127">
        <v>8.1</v>
      </c>
      <c r="O12" s="127">
        <v>8.1</v>
      </c>
      <c r="P12" s="127">
        <v>8.1</v>
      </c>
      <c r="Q12" s="95">
        <f>AVERAGE(E12:P12)</f>
        <v>8.0416666666666643</v>
      </c>
      <c r="R12" s="95">
        <f>MAX(E12:P12)</f>
        <v>8.1</v>
      </c>
      <c r="S12" s="96">
        <f>MIN(E12:P12)</f>
        <v>7.9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1.1000000000000001</v>
      </c>
      <c r="F15" s="26">
        <v>1.6</v>
      </c>
      <c r="G15" s="26">
        <v>1.1000000000000001</v>
      </c>
      <c r="H15" s="26">
        <v>1.3</v>
      </c>
      <c r="I15" s="26">
        <v>1.4</v>
      </c>
      <c r="J15" s="26">
        <v>1.6</v>
      </c>
      <c r="K15" s="26">
        <v>1.5</v>
      </c>
      <c r="L15" s="26">
        <v>1.5</v>
      </c>
      <c r="M15" s="26">
        <v>1.4</v>
      </c>
      <c r="N15" s="127">
        <v>1.2</v>
      </c>
      <c r="O15" s="127">
        <v>0.9</v>
      </c>
      <c r="P15" s="90">
        <v>1</v>
      </c>
      <c r="Q15" s="95">
        <f>AVERAGE(E15:P15)</f>
        <v>1.3</v>
      </c>
      <c r="R15" s="95">
        <f>MAX(E15:P15)</f>
        <v>1.6</v>
      </c>
      <c r="S15" s="96">
        <f>MIN(E15:P15)</f>
        <v>0.9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3</v>
      </c>
      <c r="F16" s="26">
        <v>3</v>
      </c>
      <c r="G16" s="26">
        <v>2</v>
      </c>
      <c r="H16" s="26">
        <v>1</v>
      </c>
      <c r="I16" s="26">
        <v>3</v>
      </c>
      <c r="J16" s="26">
        <v>4</v>
      </c>
      <c r="K16" s="26">
        <v>2</v>
      </c>
      <c r="L16" s="26">
        <v>5</v>
      </c>
      <c r="M16" s="26">
        <v>3</v>
      </c>
      <c r="N16" s="127">
        <v>5</v>
      </c>
      <c r="O16" s="127">
        <v>5</v>
      </c>
      <c r="P16" s="127">
        <v>2</v>
      </c>
      <c r="Q16" s="97">
        <f>AVERAGE(E16:P16)</f>
        <v>3.1666666666666665</v>
      </c>
      <c r="R16" s="97">
        <f>MAX(E16:P16)</f>
        <v>5</v>
      </c>
      <c r="S16" s="98">
        <f>MIN(E16:P16)</f>
        <v>1</v>
      </c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205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205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26">
        <v>4.8</v>
      </c>
      <c r="H24" s="90">
        <v>6</v>
      </c>
      <c r="I24" s="26">
        <v>4.8</v>
      </c>
      <c r="J24" s="26">
        <v>5.0999999999999996</v>
      </c>
      <c r="K24" s="26">
        <v>2.9</v>
      </c>
      <c r="L24" s="90">
        <v>5</v>
      </c>
      <c r="M24" s="26">
        <v>5.5</v>
      </c>
      <c r="N24" s="90">
        <v>6</v>
      </c>
      <c r="O24" s="127">
        <v>6.4</v>
      </c>
      <c r="P24" s="127">
        <v>7.2</v>
      </c>
      <c r="Q24" s="95">
        <f>AVERAGE(E24:P24)</f>
        <v>5.6833333333333336</v>
      </c>
      <c r="R24" s="95">
        <f>MAX(E24:P24)</f>
        <v>9</v>
      </c>
      <c r="S24" s="96">
        <f>MIN(E24:P24)</f>
        <v>2.9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261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262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160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60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159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380</v>
      </c>
      <c r="G8" s="8" t="s">
        <v>405</v>
      </c>
      <c r="H8" s="8" t="s">
        <v>386</v>
      </c>
      <c r="I8" s="8" t="s">
        <v>428</v>
      </c>
      <c r="J8" s="8" t="s">
        <v>432</v>
      </c>
      <c r="K8" s="8" t="s">
        <v>454</v>
      </c>
      <c r="L8" s="8" t="s">
        <v>483</v>
      </c>
      <c r="M8" s="8" t="s">
        <v>494</v>
      </c>
      <c r="N8" s="8" t="s">
        <v>506</v>
      </c>
      <c r="O8" s="8" t="s">
        <v>520</v>
      </c>
      <c r="P8" s="8" t="s">
        <v>529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362</v>
      </c>
      <c r="F9" s="8" t="s">
        <v>366</v>
      </c>
      <c r="G9" s="8" t="s">
        <v>408</v>
      </c>
      <c r="H9" s="8" t="s">
        <v>431</v>
      </c>
      <c r="I9" s="8" t="s">
        <v>454</v>
      </c>
      <c r="J9" s="8" t="s">
        <v>418</v>
      </c>
      <c r="K9" s="8" t="s">
        <v>401</v>
      </c>
      <c r="L9" s="8" t="s">
        <v>367</v>
      </c>
      <c r="M9" s="8" t="s">
        <v>487</v>
      </c>
      <c r="N9" s="8" t="s">
        <v>505</v>
      </c>
      <c r="O9" s="8" t="s">
        <v>513</v>
      </c>
      <c r="P9" s="8" t="s">
        <v>502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49" t="s">
        <v>251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205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205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8.6</v>
      </c>
      <c r="F23" s="94">
        <v>8.3000000000000007</v>
      </c>
      <c r="G23" s="94">
        <v>6.9</v>
      </c>
      <c r="H23" s="94">
        <v>6.1</v>
      </c>
      <c r="I23" s="94">
        <v>4.9000000000000004</v>
      </c>
      <c r="J23" s="94">
        <v>6.3</v>
      </c>
      <c r="K23" s="94">
        <v>6.8</v>
      </c>
      <c r="L23" s="94">
        <v>7.6</v>
      </c>
      <c r="M23" s="94">
        <v>7.2</v>
      </c>
      <c r="N23" s="130">
        <v>9.3000000000000007</v>
      </c>
      <c r="O23" s="130">
        <v>9.4</v>
      </c>
      <c r="P23" s="130">
        <v>9.4</v>
      </c>
      <c r="Q23" s="105">
        <f>AVERAGE(E23:P23)</f>
        <v>7.5666666666666673</v>
      </c>
      <c r="R23" s="105">
        <f>MAX(E23:P23)</f>
        <v>9.4</v>
      </c>
      <c r="S23" s="106">
        <f>MIN(E23:P23)</f>
        <v>4.9000000000000004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26">
        <v>4.8</v>
      </c>
      <c r="H24" s="90">
        <v>6</v>
      </c>
      <c r="I24" s="26">
        <v>4.8</v>
      </c>
      <c r="J24" s="26">
        <v>5.0999999999999996</v>
      </c>
      <c r="K24" s="26">
        <v>2.9</v>
      </c>
      <c r="L24" s="90">
        <v>5</v>
      </c>
      <c r="M24" s="26">
        <v>5.5</v>
      </c>
      <c r="N24" s="90">
        <v>6</v>
      </c>
      <c r="O24" s="127">
        <v>6.4</v>
      </c>
      <c r="P24" s="127">
        <v>7.2</v>
      </c>
      <c r="Q24" s="95">
        <f>AVERAGE(E24:P24)</f>
        <v>5.6833333333333336</v>
      </c>
      <c r="R24" s="95">
        <f>MAX(E24:P24)</f>
        <v>9</v>
      </c>
      <c r="S24" s="96">
        <f>MIN(E24:P24)</f>
        <v>2.9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204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200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261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262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322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60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321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318</v>
      </c>
      <c r="E8" s="8" t="s">
        <v>270</v>
      </c>
      <c r="F8" s="8" t="s">
        <v>245</v>
      </c>
      <c r="G8" s="8" t="s">
        <v>245</v>
      </c>
      <c r="H8" s="8" t="s">
        <v>245</v>
      </c>
      <c r="I8" s="8" t="s">
        <v>245</v>
      </c>
      <c r="J8" s="8" t="s">
        <v>245</v>
      </c>
      <c r="K8" s="8" t="s">
        <v>245</v>
      </c>
      <c r="L8" s="8" t="s">
        <v>245</v>
      </c>
      <c r="M8" s="8" t="s">
        <v>245</v>
      </c>
      <c r="N8" s="8" t="s">
        <v>245</v>
      </c>
      <c r="O8" s="8" t="s">
        <v>245</v>
      </c>
      <c r="P8" s="8" t="s">
        <v>245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318</v>
      </c>
      <c r="E9" s="8" t="s">
        <v>270</v>
      </c>
      <c r="F9" s="8" t="s">
        <v>245</v>
      </c>
      <c r="G9" s="8" t="s">
        <v>245</v>
      </c>
      <c r="H9" s="8" t="s">
        <v>245</v>
      </c>
      <c r="I9" s="8" t="s">
        <v>245</v>
      </c>
      <c r="J9" s="8" t="s">
        <v>245</v>
      </c>
      <c r="K9" s="8" t="s">
        <v>245</v>
      </c>
      <c r="L9" s="8" t="s">
        <v>245</v>
      </c>
      <c r="M9" s="8" t="s">
        <v>245</v>
      </c>
      <c r="N9" s="8" t="s">
        <v>245</v>
      </c>
      <c r="O9" s="8" t="s">
        <v>245</v>
      </c>
      <c r="P9" s="8" t="s">
        <v>245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0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87">
        <v>8</v>
      </c>
      <c r="F12" s="87">
        <v>8</v>
      </c>
      <c r="G12" s="87">
        <v>8.1</v>
      </c>
      <c r="H12" s="87">
        <v>8.1</v>
      </c>
      <c r="I12" s="87">
        <v>8</v>
      </c>
      <c r="J12" s="87">
        <v>8</v>
      </c>
      <c r="K12" s="87">
        <v>8.1</v>
      </c>
      <c r="L12" s="87">
        <v>8.1</v>
      </c>
      <c r="M12" s="87">
        <v>8.1</v>
      </c>
      <c r="N12" s="87">
        <v>8.1</v>
      </c>
      <c r="O12" s="87">
        <v>8.1</v>
      </c>
      <c r="P12" s="87">
        <v>8.1</v>
      </c>
      <c r="Q12" s="95">
        <f>AVERAGE(E12:P12)</f>
        <v>8.0666666666666647</v>
      </c>
      <c r="R12" s="95">
        <f>MAX(燧灘北西部60上層!E12:P12,燧灘北西部60中層!E12:P12,燧灘北西部60下層!E12:P12)</f>
        <v>8.1999999999999993</v>
      </c>
      <c r="S12" s="96">
        <f>MIN(燧灘北西部60上層!E12:P12,燧灘北西部60中層!E12:P12,燧灘北西部60下層!E12:P12)</f>
        <v>7.9</v>
      </c>
      <c r="T12" s="49" t="s">
        <v>272</v>
      </c>
    </row>
    <row r="13" spans="2:20" ht="12.75" customHeight="1">
      <c r="B13" s="158"/>
      <c r="C13" s="16" t="s">
        <v>14</v>
      </c>
      <c r="D13" s="17" t="s">
        <v>15</v>
      </c>
      <c r="E13" s="87">
        <v>9.1</v>
      </c>
      <c r="F13" s="87">
        <v>8.3000000000000007</v>
      </c>
      <c r="G13" s="87">
        <v>8.9</v>
      </c>
      <c r="H13" s="87">
        <v>8</v>
      </c>
      <c r="I13" s="87">
        <v>6.1</v>
      </c>
      <c r="J13" s="87">
        <v>6.6999999999999993</v>
      </c>
      <c r="K13" s="87">
        <v>7.3</v>
      </c>
      <c r="L13" s="87">
        <v>7.8000000000000007</v>
      </c>
      <c r="M13" s="87">
        <v>8.1</v>
      </c>
      <c r="N13" s="87">
        <v>9.1999999999999993</v>
      </c>
      <c r="O13" s="87">
        <v>9.1</v>
      </c>
      <c r="P13" s="87">
        <v>9.5</v>
      </c>
      <c r="Q13" s="95">
        <f>AVERAGE(E13:P13)</f>
        <v>8.1749999999999989</v>
      </c>
      <c r="R13" s="95">
        <f>MAX(燧灘北西部60上層!E13:P13,燧灘北西部60中層!E13:P13)</f>
        <v>9.6</v>
      </c>
      <c r="S13" s="96">
        <f>MIN(燧灘北西部60上層!E13:P13,燧灘北西部60中層!E13:P13)</f>
        <v>6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26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8"/>
      <c r="R14" s="18"/>
      <c r="S14" s="19"/>
      <c r="T14" s="49" t="s">
        <v>273</v>
      </c>
    </row>
    <row r="15" spans="2:20" ht="12.75" customHeight="1">
      <c r="B15" s="158"/>
      <c r="C15" s="16" t="s">
        <v>17</v>
      </c>
      <c r="D15" s="17" t="s">
        <v>15</v>
      </c>
      <c r="E15" s="87">
        <v>1.1000000000000001</v>
      </c>
      <c r="F15" s="87">
        <v>1.4</v>
      </c>
      <c r="G15" s="87">
        <v>1.6</v>
      </c>
      <c r="H15" s="87">
        <v>1.6</v>
      </c>
      <c r="I15" s="87">
        <v>1.6</v>
      </c>
      <c r="J15" s="87">
        <v>1.8</v>
      </c>
      <c r="K15" s="87">
        <v>1.5999999999999999</v>
      </c>
      <c r="L15" s="87">
        <v>1.4000000000000001</v>
      </c>
      <c r="M15" s="87">
        <v>1.2</v>
      </c>
      <c r="N15" s="87">
        <v>1.2</v>
      </c>
      <c r="O15" s="87">
        <v>0.8</v>
      </c>
      <c r="P15" s="87">
        <v>1.1000000000000001</v>
      </c>
      <c r="Q15" s="95">
        <f>AVERAGE(E15:P15)</f>
        <v>1.3666666666666665</v>
      </c>
      <c r="R15" s="95">
        <f>MAX(燧灘北西部60上層!E15:P15,燧灘北西部60中層!E15:P15,燧灘北西部60下層!E15:P15)</f>
        <v>2.1</v>
      </c>
      <c r="S15" s="96">
        <f>MIN(燧灘北西部60上層!E15:P15,燧灘北西部60中層!E15:P15,燧灘北西部60下層!E15:P15)</f>
        <v>0.8</v>
      </c>
      <c r="T15" s="49" t="s">
        <v>308</v>
      </c>
    </row>
    <row r="16" spans="2:20" ht="12.75" customHeight="1">
      <c r="B16" s="158"/>
      <c r="C16" s="16" t="s">
        <v>18</v>
      </c>
      <c r="D16" s="17" t="s">
        <v>15</v>
      </c>
      <c r="E16" s="28">
        <v>3</v>
      </c>
      <c r="F16" s="28">
        <v>2</v>
      </c>
      <c r="G16" s="28">
        <v>1</v>
      </c>
      <c r="H16" s="28">
        <v>1</v>
      </c>
      <c r="I16" s="28">
        <v>2</v>
      </c>
      <c r="J16" s="28">
        <v>2</v>
      </c>
      <c r="K16" s="28">
        <v>3</v>
      </c>
      <c r="L16" s="28">
        <v>4</v>
      </c>
      <c r="M16" s="28">
        <v>2</v>
      </c>
      <c r="N16" s="28">
        <v>3</v>
      </c>
      <c r="O16" s="28">
        <v>3</v>
      </c>
      <c r="P16" s="28">
        <v>1</v>
      </c>
      <c r="Q16" s="97">
        <f>AVERAGE(E16:P16)</f>
        <v>2.25</v>
      </c>
      <c r="R16" s="97">
        <f>MAX(燧灘北西部60上層!E16:P16,燧灘北西部60中層!E16:P16,燧灘北西部60下層!E16:P16)</f>
        <v>5</v>
      </c>
      <c r="S16" s="98" t="s">
        <v>371</v>
      </c>
      <c r="T16" s="49" t="s">
        <v>273</v>
      </c>
    </row>
    <row r="17" spans="2:20" ht="12.75" customHeight="1">
      <c r="B17" s="158"/>
      <c r="C17" s="16" t="s">
        <v>26</v>
      </c>
      <c r="D17" s="20" t="s">
        <v>341</v>
      </c>
      <c r="E17" s="26">
        <v>2</v>
      </c>
      <c r="F17" s="18" t="s">
        <v>171</v>
      </c>
      <c r="G17" s="26">
        <v>1</v>
      </c>
      <c r="H17" s="26" t="s">
        <v>171</v>
      </c>
      <c r="I17" s="26" t="s">
        <v>171</v>
      </c>
      <c r="J17" s="26" t="s">
        <v>171</v>
      </c>
      <c r="K17" s="26" t="s">
        <v>171</v>
      </c>
      <c r="L17" s="18" t="s">
        <v>171</v>
      </c>
      <c r="M17" s="26">
        <v>1</v>
      </c>
      <c r="N17" s="18" t="s">
        <v>171</v>
      </c>
      <c r="O17" s="18" t="s">
        <v>171</v>
      </c>
      <c r="P17" s="18" t="s">
        <v>171</v>
      </c>
      <c r="Q17" s="26">
        <v>1</v>
      </c>
      <c r="R17" s="18">
        <f>MAX(E17:P17)</f>
        <v>2</v>
      </c>
      <c r="S17" s="18" t="s">
        <v>171</v>
      </c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275</v>
      </c>
    </row>
    <row r="19" spans="2:20" ht="12.75" customHeight="1">
      <c r="B19" s="158"/>
      <c r="C19" s="16" t="s">
        <v>20</v>
      </c>
      <c r="D19" s="17" t="s">
        <v>15</v>
      </c>
      <c r="E19" s="26">
        <v>0.12</v>
      </c>
      <c r="F19" s="92">
        <v>0.1</v>
      </c>
      <c r="G19" s="26">
        <v>0.13</v>
      </c>
      <c r="H19" s="26">
        <v>7.0000000000000007E-2</v>
      </c>
      <c r="I19" s="26">
        <v>0.11</v>
      </c>
      <c r="J19" s="26">
        <v>0.15</v>
      </c>
      <c r="K19" s="26">
        <v>0.15</v>
      </c>
      <c r="L19" s="92">
        <v>0.1</v>
      </c>
      <c r="M19" s="26">
        <v>0.15</v>
      </c>
      <c r="N19" s="127">
        <v>0.06</v>
      </c>
      <c r="O19" s="127">
        <v>0.05</v>
      </c>
      <c r="P19" s="92">
        <v>0.1</v>
      </c>
      <c r="Q19" s="100">
        <f t="shared" ref="Q19:Q20" si="0">AVERAGE(E19:P19)</f>
        <v>0.10750000000000003</v>
      </c>
      <c r="R19" s="100">
        <f t="shared" ref="R19:R20" si="1">MAX(E19:P19)</f>
        <v>0.15</v>
      </c>
      <c r="S19" s="99">
        <f t="shared" ref="S19:S20" si="2">MIN(E19:P19)</f>
        <v>0.05</v>
      </c>
      <c r="T19" s="49" t="s">
        <v>250</v>
      </c>
    </row>
    <row r="20" spans="2:20" ht="12.75" customHeight="1">
      <c r="B20" s="158"/>
      <c r="C20" s="16" t="s">
        <v>21</v>
      </c>
      <c r="D20" s="17" t="s">
        <v>15</v>
      </c>
      <c r="E20" s="91">
        <v>0.02</v>
      </c>
      <c r="F20" s="26">
        <v>1.4999999999999999E-2</v>
      </c>
      <c r="G20" s="26">
        <v>1.4999999999999999E-2</v>
      </c>
      <c r="H20" s="26">
        <v>1.9E-2</v>
      </c>
      <c r="I20" s="91">
        <v>0.03</v>
      </c>
      <c r="J20" s="26">
        <v>7.3999999999999996E-2</v>
      </c>
      <c r="K20" s="91">
        <v>0.03</v>
      </c>
      <c r="L20" s="26">
        <v>2.1000000000000001E-2</v>
      </c>
      <c r="M20" s="91">
        <v>0.03</v>
      </c>
      <c r="N20" s="127">
        <v>1.6E-2</v>
      </c>
      <c r="O20" s="127">
        <v>2.1000000000000001E-2</v>
      </c>
      <c r="P20" s="127">
        <v>2.1000000000000001E-2</v>
      </c>
      <c r="Q20" s="101">
        <f t="shared" si="0"/>
        <v>2.6000000000000006E-2</v>
      </c>
      <c r="R20" s="101">
        <f t="shared" si="1"/>
        <v>7.3999999999999996E-2</v>
      </c>
      <c r="S20" s="102">
        <f t="shared" si="2"/>
        <v>1.4999999999999999E-2</v>
      </c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205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205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8.6</v>
      </c>
      <c r="F23" s="94">
        <v>8.3000000000000007</v>
      </c>
      <c r="G23" s="94">
        <v>6.9</v>
      </c>
      <c r="H23" s="94">
        <v>6.1</v>
      </c>
      <c r="I23" s="94">
        <v>4.9000000000000004</v>
      </c>
      <c r="J23" s="94">
        <v>6.3</v>
      </c>
      <c r="K23" s="94">
        <v>6.8</v>
      </c>
      <c r="L23" s="94">
        <v>7.6</v>
      </c>
      <c r="M23" s="94">
        <v>7.2</v>
      </c>
      <c r="N23" s="130">
        <v>9.3000000000000007</v>
      </c>
      <c r="O23" s="130">
        <v>9.4</v>
      </c>
      <c r="P23" s="130">
        <v>9.4</v>
      </c>
      <c r="Q23" s="105">
        <f>AVERAGE(E23:P23)</f>
        <v>7.5666666666666673</v>
      </c>
      <c r="R23" s="105">
        <f>MAX(E23:P23)</f>
        <v>9.4</v>
      </c>
      <c r="S23" s="106">
        <f>MIN(E23:P23)</f>
        <v>4.9000000000000004</v>
      </c>
      <c r="T23" s="48" t="s">
        <v>330</v>
      </c>
    </row>
    <row r="24" spans="2:20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26">
        <v>4.8</v>
      </c>
      <c r="H24" s="90">
        <v>6</v>
      </c>
      <c r="I24" s="26">
        <v>4.8</v>
      </c>
      <c r="J24" s="26">
        <v>5.0999999999999996</v>
      </c>
      <c r="K24" s="26">
        <v>2.9</v>
      </c>
      <c r="L24" s="90">
        <v>5</v>
      </c>
      <c r="M24" s="26">
        <v>5.5</v>
      </c>
      <c r="N24" s="90">
        <v>6</v>
      </c>
      <c r="O24" s="127">
        <v>6.4</v>
      </c>
      <c r="P24" s="127">
        <v>7.2</v>
      </c>
      <c r="Q24" s="95">
        <f>AVERAGE(E24:P24)</f>
        <v>5.6833333333333336</v>
      </c>
      <c r="R24" s="95">
        <f>MAX(E24:P24)</f>
        <v>9</v>
      </c>
      <c r="S24" s="96">
        <f>MIN(E24:P24)</f>
        <v>2.9</v>
      </c>
      <c r="T24" s="49" t="s">
        <v>277</v>
      </c>
    </row>
    <row r="25" spans="2:20" ht="12.75" customHeight="1">
      <c r="B25" s="170"/>
      <c r="C25" s="68"/>
      <c r="D25" s="81"/>
      <c r="E25" s="56"/>
      <c r="F25" s="56"/>
      <c r="G25" s="56"/>
      <c r="H25" s="56"/>
      <c r="I25" s="56"/>
      <c r="J25" s="30"/>
      <c r="K25" s="56"/>
      <c r="L25" s="56"/>
      <c r="M25" s="56"/>
      <c r="N25" s="56"/>
      <c r="O25" s="56"/>
      <c r="P25" s="56"/>
      <c r="Q25" s="56"/>
      <c r="R25" s="56"/>
      <c r="S25" s="56"/>
      <c r="T25" s="53"/>
    </row>
    <row r="26" spans="2:20" ht="12.75" customHeight="1">
      <c r="B26" s="43" t="s">
        <v>182</v>
      </c>
      <c r="C26" s="76" t="s">
        <v>278</v>
      </c>
      <c r="D26" s="77" t="s">
        <v>15</v>
      </c>
      <c r="E26" s="85">
        <v>1.4</v>
      </c>
      <c r="F26" s="78"/>
      <c r="G26" s="78"/>
      <c r="H26" s="85">
        <v>1.7</v>
      </c>
      <c r="I26" s="78"/>
      <c r="J26" s="78"/>
      <c r="K26" s="85">
        <v>1.5</v>
      </c>
      <c r="L26" s="85"/>
      <c r="M26" s="78"/>
      <c r="N26" s="129">
        <v>1.2</v>
      </c>
      <c r="O26" s="78"/>
      <c r="P26" s="78"/>
      <c r="Q26" s="108">
        <f>AVERAGE(E26:P26)</f>
        <v>1.45</v>
      </c>
      <c r="R26" s="108">
        <f>MAX(E26:P26)</f>
        <v>1.7</v>
      </c>
      <c r="S26" s="109">
        <f>MIN(E26:P26)</f>
        <v>1.2</v>
      </c>
      <c r="T26" s="51" t="s">
        <v>279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52" t="s">
        <v>280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281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281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281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281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281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282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283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282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284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285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286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287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283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283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288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285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289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285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290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285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291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292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293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282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291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294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295</v>
      </c>
    </row>
    <row r="82" spans="2:20" ht="12.75" customHeight="1">
      <c r="B82" s="158"/>
      <c r="C82" s="24" t="s">
        <v>296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297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298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284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297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17500</v>
      </c>
      <c r="F88" s="94">
        <v>18000</v>
      </c>
      <c r="G88" s="94">
        <v>16800</v>
      </c>
      <c r="H88" s="94">
        <v>17400</v>
      </c>
      <c r="I88" s="94">
        <v>17100</v>
      </c>
      <c r="J88" s="94">
        <v>17300</v>
      </c>
      <c r="K88" s="94">
        <v>17700</v>
      </c>
      <c r="L88" s="94">
        <v>18600</v>
      </c>
      <c r="M88" s="94">
        <v>18000</v>
      </c>
      <c r="N88" s="130">
        <v>18000</v>
      </c>
      <c r="O88" s="130">
        <v>18200</v>
      </c>
      <c r="P88" s="130">
        <v>17100</v>
      </c>
      <c r="Q88" s="103">
        <v>17600</v>
      </c>
      <c r="R88" s="103">
        <f>MAX(E88:P88)</f>
        <v>18600</v>
      </c>
      <c r="S88" s="104">
        <f>MIN(E88:P88)</f>
        <v>16800</v>
      </c>
      <c r="T88" s="48" t="s">
        <v>273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273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273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273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273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273</v>
      </c>
    </row>
    <row r="94" spans="2:20" ht="12.75" customHeight="1">
      <c r="B94" s="158"/>
      <c r="C94" s="24" t="s">
        <v>95</v>
      </c>
      <c r="D94" s="25" t="s">
        <v>96</v>
      </c>
      <c r="E94" s="26" t="s">
        <v>340</v>
      </c>
      <c r="F94" s="26"/>
      <c r="G94" s="26">
        <v>2.5</v>
      </c>
      <c r="H94" s="18"/>
      <c r="I94" s="26">
        <v>1.6</v>
      </c>
      <c r="J94" s="18"/>
      <c r="K94" s="26">
        <v>3.4</v>
      </c>
      <c r="L94" s="18"/>
      <c r="M94" s="26">
        <v>1.4</v>
      </c>
      <c r="N94" s="18"/>
      <c r="O94" s="127">
        <v>1.2</v>
      </c>
      <c r="P94" s="18"/>
      <c r="Q94" s="90">
        <v>1.8</v>
      </c>
      <c r="R94" s="26">
        <f>MAX(E94:P94)</f>
        <v>3.4</v>
      </c>
      <c r="S94" s="26" t="s">
        <v>340</v>
      </c>
      <c r="T94" s="49" t="s">
        <v>273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273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273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273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273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273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319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300</v>
      </c>
    </row>
    <row r="102" spans="2:20" ht="12.75" hidden="1" customHeight="1">
      <c r="B102" s="158"/>
      <c r="C102" s="24" t="s">
        <v>301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302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302</v>
      </c>
    </row>
    <row r="104" spans="2:20" ht="12.75" customHeight="1">
      <c r="B104" s="82" t="s">
        <v>303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320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G1:H1"/>
    <mergeCell ref="E4:S4"/>
    <mergeCell ref="E5:S5"/>
    <mergeCell ref="Q7:Q10"/>
    <mergeCell ref="R7:R10"/>
    <mergeCell ref="S7:S10"/>
    <mergeCell ref="E3:S3"/>
    <mergeCell ref="E6:S6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T3:T10"/>
    <mergeCell ref="B88:B103"/>
    <mergeCell ref="B23:B25"/>
    <mergeCell ref="B55:B59"/>
    <mergeCell ref="B60:B85"/>
  </mergeCells>
  <phoneticPr fontId="3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V109"/>
  <sheetViews>
    <sheetView zoomScaleNormal="75" workbookViewId="0">
      <selection activeCell="Q17" sqref="Q17"/>
    </sheetView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162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65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161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382</v>
      </c>
      <c r="G8" s="8" t="s">
        <v>393</v>
      </c>
      <c r="H8" s="8" t="s">
        <v>411</v>
      </c>
      <c r="I8" s="8" t="s">
        <v>457</v>
      </c>
      <c r="J8" s="8" t="s">
        <v>452</v>
      </c>
      <c r="K8" s="8" t="s">
        <v>428</v>
      </c>
      <c r="L8" s="8" t="s">
        <v>370</v>
      </c>
      <c r="M8" s="8" t="s">
        <v>497</v>
      </c>
      <c r="N8" s="8" t="s">
        <v>499</v>
      </c>
      <c r="O8" s="8" t="s">
        <v>523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363</v>
      </c>
      <c r="F9" s="8" t="s">
        <v>383</v>
      </c>
      <c r="G9" s="8" t="s">
        <v>409</v>
      </c>
      <c r="H9" s="8" t="s">
        <v>432</v>
      </c>
      <c r="I9" s="8" t="s">
        <v>458</v>
      </c>
      <c r="J9" s="8" t="s">
        <v>466</v>
      </c>
      <c r="K9" s="8" t="s">
        <v>429</v>
      </c>
      <c r="L9" s="8" t="s">
        <v>484</v>
      </c>
      <c r="M9" s="8" t="s">
        <v>498</v>
      </c>
      <c r="N9" s="8" t="s">
        <v>361</v>
      </c>
      <c r="O9" s="8" t="s">
        <v>521</v>
      </c>
      <c r="P9" s="8" t="s">
        <v>503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0" t="s">
        <v>348</v>
      </c>
      <c r="I10" s="10" t="s">
        <v>348</v>
      </c>
      <c r="J10" s="10" t="s">
        <v>348</v>
      </c>
      <c r="K10" s="10" t="s">
        <v>348</v>
      </c>
      <c r="L10" s="10" t="s">
        <v>348</v>
      </c>
      <c r="M10" s="10" t="s">
        <v>348</v>
      </c>
      <c r="N10" s="10" t="s">
        <v>348</v>
      </c>
      <c r="O10" s="10" t="s">
        <v>348</v>
      </c>
      <c r="P10" s="11" t="s">
        <v>348</v>
      </c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26">
        <v>8.1</v>
      </c>
      <c r="F12" s="90">
        <v>8</v>
      </c>
      <c r="G12" s="90">
        <v>8</v>
      </c>
      <c r="H12" s="90">
        <v>8</v>
      </c>
      <c r="I12" s="26">
        <v>8.1</v>
      </c>
      <c r="J12" s="26">
        <v>8.1</v>
      </c>
      <c r="K12" s="90">
        <v>8</v>
      </c>
      <c r="L12" s="26">
        <v>8.1</v>
      </c>
      <c r="M12" s="26">
        <v>8.1999999999999993</v>
      </c>
      <c r="N12" s="127">
        <v>8.1999999999999993</v>
      </c>
      <c r="O12" s="127">
        <v>8.1</v>
      </c>
      <c r="P12" s="127">
        <v>8.1</v>
      </c>
      <c r="Q12" s="95">
        <f>AVERAGE(E12:P12)</f>
        <v>8.0833333333333339</v>
      </c>
      <c r="R12" s="95">
        <f>MAX(E12:P12)</f>
        <v>8.1999999999999993</v>
      </c>
      <c r="S12" s="96">
        <f>MIN(E12:P12)</f>
        <v>8</v>
      </c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26">
        <v>8.6999999999999993</v>
      </c>
      <c r="F13" s="26">
        <v>8.3000000000000007</v>
      </c>
      <c r="G13" s="26">
        <v>7.2</v>
      </c>
      <c r="H13" s="26">
        <v>7.4</v>
      </c>
      <c r="I13" s="26">
        <v>7.5</v>
      </c>
      <c r="J13" s="26">
        <v>7.8</v>
      </c>
      <c r="K13" s="26">
        <v>7.4</v>
      </c>
      <c r="L13" s="26">
        <v>8.3000000000000007</v>
      </c>
      <c r="M13" s="26">
        <v>9.1</v>
      </c>
      <c r="N13" s="127">
        <v>10</v>
      </c>
      <c r="O13" s="127">
        <v>9.4</v>
      </c>
      <c r="P13" s="127">
        <v>9.6999999999999993</v>
      </c>
      <c r="Q13" s="95">
        <f>AVERAGE(E13:P13)</f>
        <v>8.4</v>
      </c>
      <c r="R13" s="97">
        <f>MAX(E13:P13)</f>
        <v>10</v>
      </c>
      <c r="S13" s="96">
        <f>MIN(E13:P13)</f>
        <v>7.2</v>
      </c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26">
        <v>1.5</v>
      </c>
      <c r="F15" s="26">
        <v>1.5</v>
      </c>
      <c r="G15" s="26">
        <v>2.5</v>
      </c>
      <c r="H15" s="26">
        <v>2.8</v>
      </c>
      <c r="I15" s="26">
        <v>3.5</v>
      </c>
      <c r="J15" s="26">
        <v>2.9</v>
      </c>
      <c r="K15" s="26">
        <v>1.7</v>
      </c>
      <c r="L15" s="26">
        <v>1.9</v>
      </c>
      <c r="M15" s="26">
        <v>2.6</v>
      </c>
      <c r="N15" s="127">
        <v>1.6</v>
      </c>
      <c r="O15" s="90">
        <v>1</v>
      </c>
      <c r="P15" s="127">
        <v>1.4</v>
      </c>
      <c r="Q15" s="95">
        <f t="shared" ref="Q15:Q20" si="0">AVERAGE(E15:P15)</f>
        <v>2.0750000000000002</v>
      </c>
      <c r="R15" s="95">
        <f t="shared" ref="R15:R20" si="1">MAX(E15:P15)</f>
        <v>3.5</v>
      </c>
      <c r="S15" s="96">
        <f t="shared" ref="S15:S20" si="2">MIN(E15:P15)</f>
        <v>1</v>
      </c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26">
        <v>4</v>
      </c>
      <c r="F16" s="26">
        <v>2</v>
      </c>
      <c r="G16" s="26">
        <v>4</v>
      </c>
      <c r="H16" s="26">
        <v>7</v>
      </c>
      <c r="I16" s="26">
        <v>14</v>
      </c>
      <c r="J16" s="26">
        <v>7</v>
      </c>
      <c r="K16" s="26">
        <v>5</v>
      </c>
      <c r="L16" s="26">
        <v>5</v>
      </c>
      <c r="M16" s="26">
        <v>8</v>
      </c>
      <c r="N16" s="127">
        <v>4</v>
      </c>
      <c r="O16" s="127">
        <v>2</v>
      </c>
      <c r="P16" s="127">
        <v>4</v>
      </c>
      <c r="Q16" s="97">
        <f t="shared" si="0"/>
        <v>5.5</v>
      </c>
      <c r="R16" s="97">
        <f t="shared" si="1"/>
        <v>14</v>
      </c>
      <c r="S16" s="98">
        <f t="shared" si="2"/>
        <v>2</v>
      </c>
      <c r="T16" s="49" t="s">
        <v>189</v>
      </c>
    </row>
    <row r="17" spans="2:22" ht="12.75" customHeight="1">
      <c r="B17" s="158"/>
      <c r="C17" s="16" t="s">
        <v>26</v>
      </c>
      <c r="D17" s="20" t="s">
        <v>341</v>
      </c>
      <c r="E17" s="26" t="s">
        <v>357</v>
      </c>
      <c r="F17" s="26" t="s">
        <v>371</v>
      </c>
      <c r="G17" s="26">
        <v>2</v>
      </c>
      <c r="H17" s="26">
        <v>3</v>
      </c>
      <c r="I17" s="26">
        <v>3</v>
      </c>
      <c r="J17" s="26">
        <v>2</v>
      </c>
      <c r="K17" s="26">
        <v>2</v>
      </c>
      <c r="L17" s="26">
        <v>1</v>
      </c>
      <c r="M17" s="26">
        <v>2</v>
      </c>
      <c r="N17" s="26" t="s">
        <v>171</v>
      </c>
      <c r="O17" s="26" t="s">
        <v>171</v>
      </c>
      <c r="P17" s="26" t="s">
        <v>171</v>
      </c>
      <c r="Q17" s="26">
        <v>2</v>
      </c>
      <c r="R17" s="97">
        <f t="shared" si="1"/>
        <v>3</v>
      </c>
      <c r="S17" s="26" t="s">
        <v>357</v>
      </c>
      <c r="T17" s="49" t="s">
        <v>345</v>
      </c>
      <c r="V17" s="126"/>
    </row>
    <row r="18" spans="2:22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18" t="s">
        <v>173</v>
      </c>
      <c r="M18" s="18" t="s">
        <v>173</v>
      </c>
      <c r="N18" s="18" t="s">
        <v>173</v>
      </c>
      <c r="O18" s="18" t="s">
        <v>173</v>
      </c>
      <c r="P18" s="18" t="s">
        <v>173</v>
      </c>
      <c r="Q18" s="18" t="s">
        <v>173</v>
      </c>
      <c r="R18" s="18" t="s">
        <v>173</v>
      </c>
      <c r="S18" s="18" t="s">
        <v>173</v>
      </c>
      <c r="T18" s="49" t="s">
        <v>235</v>
      </c>
    </row>
    <row r="19" spans="2:22" ht="12.75" customHeight="1">
      <c r="B19" s="158"/>
      <c r="C19" s="16" t="s">
        <v>20</v>
      </c>
      <c r="D19" s="17" t="s">
        <v>15</v>
      </c>
      <c r="E19" s="26">
        <v>0.14000000000000001</v>
      </c>
      <c r="F19" s="26">
        <v>0.12</v>
      </c>
      <c r="G19" s="26">
        <v>0.28999999999999998</v>
      </c>
      <c r="H19" s="92">
        <v>0.1</v>
      </c>
      <c r="I19" s="26">
        <v>0.23</v>
      </c>
      <c r="J19" s="26">
        <v>0.18</v>
      </c>
      <c r="K19" s="26">
        <v>0.13</v>
      </c>
      <c r="L19" s="26">
        <v>0.15</v>
      </c>
      <c r="M19" s="92">
        <v>0.2</v>
      </c>
      <c r="N19" s="92">
        <v>0.1</v>
      </c>
      <c r="O19" s="92">
        <v>0.1</v>
      </c>
      <c r="P19" s="127">
        <v>0.13</v>
      </c>
      <c r="Q19" s="100">
        <f t="shared" si="0"/>
        <v>0.15583333333333335</v>
      </c>
      <c r="R19" s="100">
        <f t="shared" si="1"/>
        <v>0.28999999999999998</v>
      </c>
      <c r="S19" s="99">
        <f t="shared" si="2"/>
        <v>0.1</v>
      </c>
      <c r="T19" s="49" t="s">
        <v>251</v>
      </c>
    </row>
    <row r="20" spans="2:22" ht="12.75" customHeight="1">
      <c r="B20" s="158"/>
      <c r="C20" s="16" t="s">
        <v>21</v>
      </c>
      <c r="D20" s="17" t="s">
        <v>15</v>
      </c>
      <c r="E20" s="26">
        <v>2.5000000000000001E-2</v>
      </c>
      <c r="F20" s="26">
        <v>2.7E-2</v>
      </c>
      <c r="G20" s="26">
        <v>4.3999999999999997E-2</v>
      </c>
      <c r="H20" s="26">
        <v>3.7999999999999999E-2</v>
      </c>
      <c r="I20" s="26">
        <v>6.7000000000000004E-2</v>
      </c>
      <c r="J20" s="26">
        <v>5.7000000000000002E-2</v>
      </c>
      <c r="K20" s="26">
        <v>4.5999999999999999E-2</v>
      </c>
      <c r="L20" s="26">
        <v>3.4000000000000002E-2</v>
      </c>
      <c r="M20" s="26">
        <v>4.2000000000000003E-2</v>
      </c>
      <c r="N20" s="127">
        <v>1.6E-2</v>
      </c>
      <c r="O20" s="127">
        <v>2.8000000000000001E-2</v>
      </c>
      <c r="P20" s="127">
        <v>3.1E-2</v>
      </c>
      <c r="Q20" s="101">
        <f t="shared" si="0"/>
        <v>3.7916666666666661E-2</v>
      </c>
      <c r="R20" s="101">
        <f t="shared" si="1"/>
        <v>6.7000000000000004E-2</v>
      </c>
      <c r="S20" s="102">
        <f t="shared" si="2"/>
        <v>1.6E-2</v>
      </c>
      <c r="T20" s="49" t="s">
        <v>210</v>
      </c>
    </row>
    <row r="21" spans="2:22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205</v>
      </c>
    </row>
    <row r="22" spans="2:22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205</v>
      </c>
    </row>
    <row r="23" spans="2:22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48" t="s">
        <v>330</v>
      </c>
    </row>
    <row r="24" spans="2:22" ht="12.75" customHeight="1">
      <c r="B24" s="169"/>
      <c r="C24" s="16" t="s">
        <v>24</v>
      </c>
      <c r="D24" s="21" t="s">
        <v>25</v>
      </c>
      <c r="E24" s="26">
        <v>3.3</v>
      </c>
      <c r="F24" s="26">
        <v>2.5</v>
      </c>
      <c r="G24" s="90">
        <v>2</v>
      </c>
      <c r="H24" s="90">
        <v>1</v>
      </c>
      <c r="I24" s="26">
        <v>0.6</v>
      </c>
      <c r="J24" s="26">
        <v>1.2</v>
      </c>
      <c r="K24" s="26">
        <v>1.4</v>
      </c>
      <c r="L24" s="26">
        <v>1.9</v>
      </c>
      <c r="M24" s="26">
        <v>1.6</v>
      </c>
      <c r="N24" s="90">
        <v>3</v>
      </c>
      <c r="O24" s="90">
        <v>4</v>
      </c>
      <c r="P24" s="127">
        <v>2.8</v>
      </c>
      <c r="Q24" s="95">
        <f>AVERAGE(E24:P24)</f>
        <v>2.1083333333333334</v>
      </c>
      <c r="R24" s="90">
        <f>MAX(E24:P24)</f>
        <v>4</v>
      </c>
      <c r="S24" s="96">
        <f>MIN(E24:P24)</f>
        <v>0.6</v>
      </c>
      <c r="T24" s="49" t="s">
        <v>277</v>
      </c>
    </row>
    <row r="25" spans="2:22" ht="12.75" customHeight="1">
      <c r="B25" s="170"/>
      <c r="C25" s="68"/>
      <c r="D25" s="81"/>
      <c r="E25" s="30"/>
      <c r="F25" s="56"/>
      <c r="G25" s="30"/>
      <c r="H25" s="30"/>
      <c r="I25" s="30"/>
      <c r="J25" s="30"/>
      <c r="K25" s="30"/>
      <c r="L25" s="30"/>
      <c r="M25" s="30"/>
      <c r="N25" s="30"/>
      <c r="O25" s="56"/>
      <c r="P25" s="30"/>
      <c r="Q25" s="107"/>
      <c r="R25" s="107"/>
      <c r="S25" s="56"/>
      <c r="T25" s="53"/>
    </row>
    <row r="26" spans="2:22" ht="12.75" customHeight="1">
      <c r="B26" s="43" t="s">
        <v>182</v>
      </c>
      <c r="C26" s="76" t="s">
        <v>27</v>
      </c>
      <c r="D26" s="77" t="s">
        <v>15</v>
      </c>
      <c r="E26" s="85">
        <v>1.5</v>
      </c>
      <c r="F26" s="78"/>
      <c r="G26" s="78"/>
      <c r="H26" s="113">
        <v>2</v>
      </c>
      <c r="I26" s="78"/>
      <c r="J26" s="78"/>
      <c r="K26" s="85">
        <v>1.5</v>
      </c>
      <c r="L26" s="78"/>
      <c r="M26" s="78"/>
      <c r="N26" s="129">
        <v>1.4</v>
      </c>
      <c r="O26" s="78"/>
      <c r="P26" s="78"/>
      <c r="Q26" s="108">
        <f>AVERAGE(E26:P26)</f>
        <v>1.6</v>
      </c>
      <c r="R26" s="108">
        <f>MAX(E26:P26)</f>
        <v>2</v>
      </c>
      <c r="S26" s="109">
        <f>MIN(E26:P26)</f>
        <v>1.4</v>
      </c>
      <c r="T26" s="51" t="s">
        <v>189</v>
      </c>
    </row>
    <row r="27" spans="2:22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 t="s">
        <v>413</v>
      </c>
      <c r="I27" s="62"/>
      <c r="J27" s="62"/>
      <c r="K27" s="62"/>
      <c r="L27" s="62"/>
      <c r="M27" s="62"/>
      <c r="N27" s="62"/>
      <c r="O27" s="62"/>
      <c r="P27" s="62"/>
      <c r="Q27" s="62" t="s">
        <v>413</v>
      </c>
      <c r="R27" s="62" t="s">
        <v>413</v>
      </c>
      <c r="S27" s="62" t="s">
        <v>413</v>
      </c>
      <c r="T27" s="52" t="s">
        <v>190</v>
      </c>
    </row>
    <row r="28" spans="2:22" ht="12.75" customHeight="1">
      <c r="B28" s="158"/>
      <c r="C28" s="16" t="s">
        <v>29</v>
      </c>
      <c r="D28" s="17" t="s">
        <v>15</v>
      </c>
      <c r="E28" s="18"/>
      <c r="F28" s="18"/>
      <c r="G28" s="18"/>
      <c r="H28" s="18" t="s">
        <v>414</v>
      </c>
      <c r="I28" s="18"/>
      <c r="J28" s="18"/>
      <c r="K28" s="18"/>
      <c r="L28" s="18"/>
      <c r="M28" s="18"/>
      <c r="N28" s="18"/>
      <c r="O28" s="18"/>
      <c r="P28" s="18"/>
      <c r="Q28" s="18" t="s">
        <v>414</v>
      </c>
      <c r="R28" s="18" t="s">
        <v>414</v>
      </c>
      <c r="S28" s="18" t="s">
        <v>414</v>
      </c>
      <c r="T28" s="49" t="s">
        <v>191</v>
      </c>
    </row>
    <row r="29" spans="2:22" ht="12.75" customHeight="1">
      <c r="B29" s="158"/>
      <c r="C29" s="16" t="s">
        <v>30</v>
      </c>
      <c r="D29" s="17" t="s">
        <v>15</v>
      </c>
      <c r="E29" s="18"/>
      <c r="F29" s="18"/>
      <c r="G29" s="18"/>
      <c r="H29" s="18" t="s">
        <v>415</v>
      </c>
      <c r="I29" s="18"/>
      <c r="J29" s="18"/>
      <c r="K29" s="18"/>
      <c r="L29" s="18"/>
      <c r="M29" s="18"/>
      <c r="N29" s="18"/>
      <c r="O29" s="18"/>
      <c r="P29" s="18"/>
      <c r="Q29" s="18" t="s">
        <v>415</v>
      </c>
      <c r="R29" s="18" t="s">
        <v>415</v>
      </c>
      <c r="S29" s="18" t="s">
        <v>415</v>
      </c>
      <c r="T29" s="49" t="s">
        <v>192</v>
      </c>
    </row>
    <row r="30" spans="2:22" ht="12.75" customHeight="1">
      <c r="B30" s="158"/>
      <c r="C30" s="16" t="s">
        <v>31</v>
      </c>
      <c r="D30" s="17" t="s">
        <v>15</v>
      </c>
      <c r="E30" s="18"/>
      <c r="F30" s="18"/>
      <c r="G30" s="18"/>
      <c r="H30" s="18" t="s">
        <v>416</v>
      </c>
      <c r="I30" s="18"/>
      <c r="J30" s="18"/>
      <c r="K30" s="18"/>
      <c r="L30" s="18"/>
      <c r="M30" s="18"/>
      <c r="N30" s="18"/>
      <c r="O30" s="18"/>
      <c r="P30" s="18"/>
      <c r="Q30" s="18" t="s">
        <v>416</v>
      </c>
      <c r="R30" s="18" t="s">
        <v>416</v>
      </c>
      <c r="S30" s="18" t="s">
        <v>416</v>
      </c>
      <c r="T30" s="49" t="s">
        <v>195</v>
      </c>
    </row>
    <row r="31" spans="2:22" ht="12.75" customHeight="1">
      <c r="B31" s="158"/>
      <c r="C31" s="16" t="s">
        <v>32</v>
      </c>
      <c r="D31" s="17" t="s">
        <v>15</v>
      </c>
      <c r="E31" s="18"/>
      <c r="F31" s="18"/>
      <c r="G31" s="18"/>
      <c r="H31" s="18" t="s">
        <v>415</v>
      </c>
      <c r="I31" s="18"/>
      <c r="J31" s="18"/>
      <c r="K31" s="18"/>
      <c r="L31" s="18"/>
      <c r="M31" s="18"/>
      <c r="N31" s="18"/>
      <c r="O31" s="18"/>
      <c r="P31" s="18"/>
      <c r="Q31" s="18" t="s">
        <v>415</v>
      </c>
      <c r="R31" s="18" t="s">
        <v>415</v>
      </c>
      <c r="S31" s="18" t="s">
        <v>415</v>
      </c>
      <c r="T31" s="49" t="s">
        <v>192</v>
      </c>
    </row>
    <row r="32" spans="2:22" ht="12.75" customHeight="1">
      <c r="B32" s="158"/>
      <c r="C32" s="16" t="s">
        <v>33</v>
      </c>
      <c r="D32" s="17" t="s">
        <v>15</v>
      </c>
      <c r="E32" s="18"/>
      <c r="F32" s="18"/>
      <c r="G32" s="18"/>
      <c r="H32" s="18" t="s">
        <v>417</v>
      </c>
      <c r="I32" s="18"/>
      <c r="J32" s="18"/>
      <c r="K32" s="18"/>
      <c r="L32" s="18"/>
      <c r="M32" s="18"/>
      <c r="N32" s="18"/>
      <c r="O32" s="18"/>
      <c r="P32" s="18"/>
      <c r="Q32" s="18" t="s">
        <v>417</v>
      </c>
      <c r="R32" s="18" t="s">
        <v>417</v>
      </c>
      <c r="S32" s="18" t="s">
        <v>417</v>
      </c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 t="s">
        <v>417</v>
      </c>
      <c r="I34" s="18"/>
      <c r="J34" s="18"/>
      <c r="K34" s="18"/>
      <c r="L34" s="18"/>
      <c r="M34" s="18"/>
      <c r="N34" s="18"/>
      <c r="O34" s="18"/>
      <c r="P34" s="18"/>
      <c r="Q34" s="18" t="s">
        <v>417</v>
      </c>
      <c r="R34" s="18" t="s">
        <v>417</v>
      </c>
      <c r="S34" s="18" t="s">
        <v>417</v>
      </c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 t="s">
        <v>416</v>
      </c>
      <c r="I50" s="18"/>
      <c r="J50" s="18"/>
      <c r="K50" s="18"/>
      <c r="L50" s="18"/>
      <c r="M50" s="18"/>
      <c r="N50" s="18"/>
      <c r="O50" s="18"/>
      <c r="P50" s="18"/>
      <c r="Q50" s="18" t="s">
        <v>416</v>
      </c>
      <c r="R50" s="18" t="s">
        <v>416</v>
      </c>
      <c r="S50" s="18" t="s">
        <v>416</v>
      </c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49" t="s">
        <v>331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332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94">
        <v>17900</v>
      </c>
      <c r="F88" s="94">
        <v>18000</v>
      </c>
      <c r="G88" s="94">
        <v>16800</v>
      </c>
      <c r="H88" s="94">
        <v>17200</v>
      </c>
      <c r="I88" s="94">
        <v>16500</v>
      </c>
      <c r="J88" s="94">
        <v>16900</v>
      </c>
      <c r="K88" s="94">
        <v>16100</v>
      </c>
      <c r="L88" s="94">
        <v>17200</v>
      </c>
      <c r="M88" s="94">
        <v>18000</v>
      </c>
      <c r="N88" s="94">
        <v>17600</v>
      </c>
      <c r="O88" s="130">
        <v>18000</v>
      </c>
      <c r="P88" s="130">
        <v>17100</v>
      </c>
      <c r="Q88" s="103">
        <v>17300</v>
      </c>
      <c r="R88" s="103">
        <f>MAX(E88:P88)</f>
        <v>18000</v>
      </c>
      <c r="S88" s="104">
        <f>MIN(E88:P88)</f>
        <v>16100</v>
      </c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261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262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1496062992125984" bottom="0.23622047244094491" header="0.31496062992125984" footer="0.23622047244094491"/>
  <pageSetup paperSize="8" scale="7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T109"/>
  <sheetViews>
    <sheetView zoomScaleNormal="75"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6" width="8.25" style="3" customWidth="1"/>
    <col min="17" max="19" width="7.375" style="3" customWidth="1"/>
    <col min="20" max="20" width="18.375" style="39" bestFit="1" customWidth="1"/>
    <col min="21" max="16384" width="8.75" style="3"/>
  </cols>
  <sheetData>
    <row r="1" spans="2:20" ht="17.25">
      <c r="C1" s="1"/>
      <c r="D1" s="1"/>
      <c r="E1" s="1"/>
      <c r="F1" s="1"/>
      <c r="G1" s="134" t="s">
        <v>344</v>
      </c>
      <c r="H1" s="134"/>
      <c r="I1" s="2" t="s">
        <v>164</v>
      </c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3" spans="2:20">
      <c r="B3" s="154" t="s">
        <v>178</v>
      </c>
      <c r="C3" s="155"/>
      <c r="D3" s="41"/>
      <c r="E3" s="150">
        <v>65</v>
      </c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1"/>
      <c r="T3" s="165" t="s">
        <v>187</v>
      </c>
    </row>
    <row r="4" spans="2:20" ht="12.75" customHeight="1">
      <c r="B4" s="156" t="s">
        <v>0</v>
      </c>
      <c r="C4" s="157"/>
      <c r="D4" s="40"/>
      <c r="E4" s="135" t="s">
        <v>153</v>
      </c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7"/>
      <c r="T4" s="166"/>
    </row>
    <row r="5" spans="2:20" ht="12.75" customHeight="1">
      <c r="B5" s="156" t="s">
        <v>2</v>
      </c>
      <c r="C5" s="157"/>
      <c r="D5" s="5"/>
      <c r="E5" s="138" t="s">
        <v>163</v>
      </c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40"/>
      <c r="T5" s="166"/>
    </row>
    <row r="6" spans="2:20" ht="12.75" customHeight="1">
      <c r="B6" s="156" t="s">
        <v>179</v>
      </c>
      <c r="C6" s="157"/>
      <c r="D6" s="5"/>
      <c r="E6" s="138" t="s">
        <v>260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40"/>
      <c r="T6" s="166"/>
    </row>
    <row r="7" spans="2:20" ht="12.75" customHeight="1">
      <c r="B7" s="156" t="s">
        <v>3</v>
      </c>
      <c r="C7" s="157"/>
      <c r="D7" s="5"/>
      <c r="E7" s="6">
        <v>45761</v>
      </c>
      <c r="F7" s="6">
        <v>45791</v>
      </c>
      <c r="G7" s="6">
        <v>45833</v>
      </c>
      <c r="H7" s="6">
        <v>45847</v>
      </c>
      <c r="I7" s="6">
        <v>45876</v>
      </c>
      <c r="J7" s="6">
        <v>45908</v>
      </c>
      <c r="K7" s="6">
        <v>45938</v>
      </c>
      <c r="L7" s="6">
        <v>45966</v>
      </c>
      <c r="M7" s="6">
        <v>45995</v>
      </c>
      <c r="N7" s="6">
        <v>46041</v>
      </c>
      <c r="O7" s="6">
        <v>46056</v>
      </c>
      <c r="P7" s="7">
        <v>46099</v>
      </c>
      <c r="Q7" s="141" t="s">
        <v>4</v>
      </c>
      <c r="R7" s="144" t="s">
        <v>5</v>
      </c>
      <c r="S7" s="147" t="s">
        <v>6</v>
      </c>
      <c r="T7" s="166"/>
    </row>
    <row r="8" spans="2:20" ht="12.75" customHeight="1">
      <c r="B8" s="156" t="s">
        <v>7</v>
      </c>
      <c r="C8" s="157"/>
      <c r="D8" s="5" t="s">
        <v>8</v>
      </c>
      <c r="E8" s="8" t="s">
        <v>346</v>
      </c>
      <c r="F8" s="8" t="s">
        <v>382</v>
      </c>
      <c r="G8" s="8" t="s">
        <v>393</v>
      </c>
      <c r="H8" s="8" t="s">
        <v>411</v>
      </c>
      <c r="I8" s="8" t="s">
        <v>457</v>
      </c>
      <c r="J8" s="8" t="s">
        <v>452</v>
      </c>
      <c r="K8" s="8" t="s">
        <v>428</v>
      </c>
      <c r="L8" s="8" t="s">
        <v>370</v>
      </c>
      <c r="M8" s="8" t="s">
        <v>497</v>
      </c>
      <c r="N8" s="8" t="s">
        <v>499</v>
      </c>
      <c r="O8" s="8" t="s">
        <v>523</v>
      </c>
      <c r="P8" s="8" t="s">
        <v>527</v>
      </c>
      <c r="Q8" s="142"/>
      <c r="R8" s="145"/>
      <c r="S8" s="148"/>
      <c r="T8" s="166"/>
    </row>
    <row r="9" spans="2:20" ht="12.75" customHeight="1">
      <c r="B9" s="156" t="s">
        <v>9</v>
      </c>
      <c r="C9" s="157"/>
      <c r="D9" s="5" t="s">
        <v>8</v>
      </c>
      <c r="E9" s="8" t="s">
        <v>350</v>
      </c>
      <c r="F9" s="8" t="s">
        <v>384</v>
      </c>
      <c r="G9" s="8" t="s">
        <v>410</v>
      </c>
      <c r="H9" s="8" t="s">
        <v>389</v>
      </c>
      <c r="I9" s="8" t="s">
        <v>445</v>
      </c>
      <c r="J9" s="8" t="s">
        <v>448</v>
      </c>
      <c r="K9" s="8" t="s">
        <v>401</v>
      </c>
      <c r="L9" s="8" t="s">
        <v>485</v>
      </c>
      <c r="M9" s="8" t="s">
        <v>350</v>
      </c>
      <c r="N9" s="8" t="s">
        <v>349</v>
      </c>
      <c r="O9" s="8" t="s">
        <v>515</v>
      </c>
      <c r="P9" s="8" t="s">
        <v>502</v>
      </c>
      <c r="Q9" s="142"/>
      <c r="R9" s="145"/>
      <c r="S9" s="148"/>
      <c r="T9" s="166"/>
    </row>
    <row r="10" spans="2:20" ht="12.75" customHeight="1">
      <c r="B10" s="161" t="s">
        <v>10</v>
      </c>
      <c r="C10" s="162"/>
      <c r="D10" s="9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43"/>
      <c r="R10" s="146"/>
      <c r="S10" s="149"/>
      <c r="T10" s="167"/>
    </row>
    <row r="11" spans="2:20" ht="12.75" customHeight="1">
      <c r="B11" s="163" t="s">
        <v>12</v>
      </c>
      <c r="C11" s="164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4"/>
      <c r="S11" s="15"/>
      <c r="T11" s="48"/>
    </row>
    <row r="12" spans="2:20" ht="12.75" customHeight="1">
      <c r="B12" s="158" t="s">
        <v>180</v>
      </c>
      <c r="C12" s="47" t="s">
        <v>13</v>
      </c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49" t="s">
        <v>231</v>
      </c>
    </row>
    <row r="13" spans="2:20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49" t="s">
        <v>248</v>
      </c>
    </row>
    <row r="14" spans="2:20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49" t="s">
        <v>189</v>
      </c>
    </row>
    <row r="15" spans="2:20" ht="12.75" customHeight="1">
      <c r="B15" s="158"/>
      <c r="C15" s="16" t="s">
        <v>17</v>
      </c>
      <c r="D15" s="17" t="s">
        <v>15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49" t="s">
        <v>249</v>
      </c>
    </row>
    <row r="16" spans="2:20" ht="12.75" customHeight="1">
      <c r="B16" s="158"/>
      <c r="C16" s="16" t="s">
        <v>18</v>
      </c>
      <c r="D16" s="17" t="s">
        <v>15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49" t="s">
        <v>189</v>
      </c>
    </row>
    <row r="17" spans="2:20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49" t="s">
        <v>345</v>
      </c>
    </row>
    <row r="18" spans="2:20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49" t="s">
        <v>235</v>
      </c>
    </row>
    <row r="19" spans="2:20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49" t="s">
        <v>251</v>
      </c>
    </row>
    <row r="20" spans="2:20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49" t="s">
        <v>210</v>
      </c>
    </row>
    <row r="21" spans="2:20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49" t="s">
        <v>205</v>
      </c>
    </row>
    <row r="22" spans="2:20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50" t="s">
        <v>205</v>
      </c>
    </row>
    <row r="23" spans="2:20" ht="12.75" customHeight="1">
      <c r="B23" s="168" t="s">
        <v>181</v>
      </c>
      <c r="C23" s="80" t="s">
        <v>142</v>
      </c>
      <c r="D23" s="65" t="s">
        <v>15</v>
      </c>
      <c r="E23" s="94">
        <v>8.1</v>
      </c>
      <c r="F23" s="110">
        <v>9</v>
      </c>
      <c r="G23" s="94">
        <v>7.5</v>
      </c>
      <c r="H23" s="94">
        <v>6.5</v>
      </c>
      <c r="I23" s="110">
        <v>7</v>
      </c>
      <c r="J23" s="94">
        <v>5.9</v>
      </c>
      <c r="K23" s="110">
        <v>7</v>
      </c>
      <c r="L23" s="94">
        <v>8.3000000000000007</v>
      </c>
      <c r="M23" s="94">
        <v>8.9</v>
      </c>
      <c r="N23" s="130">
        <v>10</v>
      </c>
      <c r="O23" s="130">
        <v>10</v>
      </c>
      <c r="P23" s="130">
        <v>9.6999999999999993</v>
      </c>
      <c r="Q23" s="123">
        <f>AVERAGE(E23:P23)</f>
        <v>8.1583333333333332</v>
      </c>
      <c r="R23" s="133">
        <f>MAX(E23:P23)</f>
        <v>10</v>
      </c>
      <c r="S23" s="124">
        <f>MIN(E23:P23)</f>
        <v>5.9</v>
      </c>
      <c r="T23" s="48" t="s">
        <v>245</v>
      </c>
    </row>
    <row r="24" spans="2:20" ht="12.75" customHeight="1">
      <c r="B24" s="169"/>
      <c r="C24" s="16" t="s">
        <v>24</v>
      </c>
      <c r="D24" s="21" t="s">
        <v>25</v>
      </c>
      <c r="E24" s="26">
        <v>3.3</v>
      </c>
      <c r="F24" s="26">
        <v>2.5</v>
      </c>
      <c r="G24" s="90">
        <v>2</v>
      </c>
      <c r="H24" s="90">
        <v>1</v>
      </c>
      <c r="I24" s="26">
        <v>0.6</v>
      </c>
      <c r="J24" s="26">
        <v>1.2</v>
      </c>
      <c r="K24" s="26">
        <v>1.4</v>
      </c>
      <c r="L24" s="26">
        <v>1.9</v>
      </c>
      <c r="M24" s="26">
        <v>1.6</v>
      </c>
      <c r="N24" s="90">
        <v>3</v>
      </c>
      <c r="O24" s="90">
        <v>4</v>
      </c>
      <c r="P24" s="127">
        <v>2.8</v>
      </c>
      <c r="Q24" s="95">
        <f>AVERAGE(E24:P24)</f>
        <v>2.1083333333333334</v>
      </c>
      <c r="R24" s="90">
        <f>MAX(E24:P24)</f>
        <v>4</v>
      </c>
      <c r="S24" s="96">
        <f>MIN(E24:P24)</f>
        <v>0.6</v>
      </c>
      <c r="T24" s="49" t="s">
        <v>245</v>
      </c>
    </row>
    <row r="25" spans="2:20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5"/>
      <c r="T25" s="53"/>
    </row>
    <row r="26" spans="2:20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  <c r="T26" s="51" t="s">
        <v>189</v>
      </c>
    </row>
    <row r="27" spans="2:20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52" t="s">
        <v>190</v>
      </c>
    </row>
    <row r="28" spans="2:20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49" t="s">
        <v>191</v>
      </c>
    </row>
    <row r="29" spans="2:20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49" t="s">
        <v>192</v>
      </c>
    </row>
    <row r="30" spans="2:20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49" t="s">
        <v>195</v>
      </c>
    </row>
    <row r="31" spans="2:20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49" t="s">
        <v>192</v>
      </c>
    </row>
    <row r="32" spans="2:20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49" t="s">
        <v>194</v>
      </c>
    </row>
    <row r="33" spans="2:20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9"/>
    </row>
    <row r="34" spans="2:20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9" t="s">
        <v>191</v>
      </c>
    </row>
    <row r="35" spans="2:20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49" t="s">
        <v>195</v>
      </c>
    </row>
    <row r="36" spans="2:20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49" t="s">
        <v>196</v>
      </c>
    </row>
    <row r="37" spans="2:20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49" t="s">
        <v>197</v>
      </c>
    </row>
    <row r="38" spans="2:20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9" t="s">
        <v>198</v>
      </c>
    </row>
    <row r="39" spans="2:20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49" t="s">
        <v>199</v>
      </c>
    </row>
    <row r="40" spans="2:20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49" t="s">
        <v>200</v>
      </c>
    </row>
    <row r="41" spans="2:20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49" t="s">
        <v>201</v>
      </c>
    </row>
    <row r="42" spans="2:20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9" t="s">
        <v>192</v>
      </c>
    </row>
    <row r="43" spans="2:20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49" t="s">
        <v>192</v>
      </c>
    </row>
    <row r="44" spans="2:20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49" t="s">
        <v>196</v>
      </c>
    </row>
    <row r="45" spans="2:20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49" t="s">
        <v>201</v>
      </c>
    </row>
    <row r="46" spans="2:20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49" t="s">
        <v>202</v>
      </c>
    </row>
    <row r="47" spans="2:20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49" t="s">
        <v>195</v>
      </c>
    </row>
    <row r="48" spans="2:20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49" t="s">
        <v>192</v>
      </c>
    </row>
    <row r="49" spans="2:20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49" t="s">
        <v>192</v>
      </c>
    </row>
    <row r="50" spans="2:20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49" t="s">
        <v>203</v>
      </c>
    </row>
    <row r="51" spans="2:20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49" t="s">
        <v>204</v>
      </c>
    </row>
    <row r="52" spans="2:20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49" t="s">
        <v>200</v>
      </c>
    </row>
    <row r="53" spans="2:20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49" t="s">
        <v>193</v>
      </c>
    </row>
    <row r="54" spans="2:20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7"/>
      <c r="T54" s="50"/>
    </row>
    <row r="55" spans="2:20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48" t="s">
        <v>205</v>
      </c>
    </row>
    <row r="56" spans="2:20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49" t="s">
        <v>205</v>
      </c>
    </row>
    <row r="57" spans="2:20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49" t="s">
        <v>205</v>
      </c>
    </row>
    <row r="58" spans="2:20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49" t="s">
        <v>205</v>
      </c>
    </row>
    <row r="59" spans="2:20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  <c r="T59" s="53" t="s">
        <v>205</v>
      </c>
    </row>
    <row r="60" spans="2:20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52" t="s">
        <v>206</v>
      </c>
    </row>
    <row r="61" spans="2:20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49" t="s">
        <v>199</v>
      </c>
    </row>
    <row r="62" spans="2:20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49" t="s">
        <v>206</v>
      </c>
    </row>
    <row r="63" spans="2:20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49" t="s">
        <v>207</v>
      </c>
    </row>
    <row r="64" spans="2:20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49" t="s">
        <v>208</v>
      </c>
    </row>
    <row r="65" spans="2:20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49" t="s">
        <v>209</v>
      </c>
    </row>
    <row r="66" spans="2:20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49" t="s">
        <v>202</v>
      </c>
    </row>
    <row r="67" spans="2:20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49" t="s">
        <v>199</v>
      </c>
    </row>
    <row r="68" spans="2:20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49" t="s">
        <v>199</v>
      </c>
    </row>
    <row r="69" spans="2:20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49" t="s">
        <v>193</v>
      </c>
    </row>
    <row r="70" spans="2:20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49" t="s">
        <v>208</v>
      </c>
    </row>
    <row r="71" spans="2:20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49" t="s">
        <v>201</v>
      </c>
    </row>
    <row r="72" spans="2:20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49" t="s">
        <v>208</v>
      </c>
    </row>
    <row r="73" spans="2:20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49" t="s">
        <v>210</v>
      </c>
    </row>
    <row r="74" spans="2:20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49" t="s">
        <v>208</v>
      </c>
    </row>
    <row r="75" spans="2:20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49" t="s">
        <v>205</v>
      </c>
    </row>
    <row r="76" spans="2:20" ht="12.75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49" t="s">
        <v>211</v>
      </c>
    </row>
    <row r="77" spans="2:20" ht="12.75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49" t="s">
        <v>212</v>
      </c>
    </row>
    <row r="78" spans="2:20" ht="12.75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49" t="s">
        <v>206</v>
      </c>
    </row>
    <row r="79" spans="2:20" ht="12.75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49" t="s">
        <v>205</v>
      </c>
    </row>
    <row r="80" spans="2:20" ht="12.75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49" t="s">
        <v>213</v>
      </c>
    </row>
    <row r="81" spans="2:20" ht="12.75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49" t="s">
        <v>195</v>
      </c>
    </row>
    <row r="82" spans="2:20" ht="12.75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49" t="s">
        <v>196</v>
      </c>
    </row>
    <row r="83" spans="2:20" ht="12.75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49" t="s">
        <v>214</v>
      </c>
    </row>
    <row r="84" spans="2:20" ht="12.75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49" t="s">
        <v>207</v>
      </c>
    </row>
    <row r="85" spans="2:20" ht="12.75" customHeight="1">
      <c r="B85" s="160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53" t="s">
        <v>196</v>
      </c>
    </row>
    <row r="86" spans="2:20" ht="12.75" hidden="1" customHeight="1">
      <c r="B86" s="42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52"/>
    </row>
    <row r="87" spans="2:20" ht="12.75" hidden="1" customHeight="1">
      <c r="B87" s="42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7"/>
      <c r="T87" s="50"/>
    </row>
    <row r="88" spans="2:20" ht="12.75" customHeight="1">
      <c r="B88" s="159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7"/>
      <c r="T88" s="48" t="s">
        <v>205</v>
      </c>
    </row>
    <row r="89" spans="2:20" ht="12.75" customHeight="1">
      <c r="B89" s="158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49" t="s">
        <v>205</v>
      </c>
    </row>
    <row r="90" spans="2:20" ht="12.75" customHeight="1">
      <c r="B90" s="158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49" t="s">
        <v>205</v>
      </c>
    </row>
    <row r="91" spans="2:20" ht="12.75" customHeight="1">
      <c r="B91" s="158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49" t="s">
        <v>205</v>
      </c>
    </row>
    <row r="92" spans="2:20" ht="12.75" hidden="1" customHeight="1">
      <c r="B92" s="158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49" t="s">
        <v>205</v>
      </c>
    </row>
    <row r="93" spans="2:20" ht="12.75" customHeight="1">
      <c r="B93" s="158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49" t="s">
        <v>205</v>
      </c>
    </row>
    <row r="94" spans="2:20" ht="12.75" customHeight="1">
      <c r="B94" s="158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49" t="s">
        <v>205</v>
      </c>
    </row>
    <row r="95" spans="2:20" ht="12.75" hidden="1" customHeight="1">
      <c r="B95" s="158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49" t="s">
        <v>205</v>
      </c>
    </row>
    <row r="96" spans="2:20" ht="12.75" hidden="1" customHeight="1">
      <c r="B96" s="158"/>
      <c r="C96" s="16" t="s">
        <v>98</v>
      </c>
      <c r="D96" s="17" t="s">
        <v>15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  <c r="T96" s="49" t="s">
        <v>205</v>
      </c>
    </row>
    <row r="97" spans="2:20" ht="12.75" hidden="1" customHeight="1">
      <c r="B97" s="158"/>
      <c r="C97" s="16" t="s">
        <v>99</v>
      </c>
      <c r="D97" s="17" t="s">
        <v>15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49" t="s">
        <v>205</v>
      </c>
    </row>
    <row r="98" spans="2:20" ht="12.75" hidden="1" customHeight="1">
      <c r="B98" s="158"/>
      <c r="C98" s="16" t="s">
        <v>100</v>
      </c>
      <c r="D98" s="17" t="s">
        <v>15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8"/>
      <c r="R98" s="26"/>
      <c r="S98" s="29"/>
      <c r="T98" s="49" t="s">
        <v>205</v>
      </c>
    </row>
    <row r="99" spans="2:20" ht="12.75" hidden="1" customHeight="1">
      <c r="B99" s="158"/>
      <c r="C99" s="16" t="s">
        <v>101</v>
      </c>
      <c r="D99" s="17" t="s">
        <v>15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9"/>
      <c r="T99" s="49" t="s">
        <v>205</v>
      </c>
    </row>
    <row r="100" spans="2:20" ht="12.75" customHeight="1">
      <c r="B100" s="158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9"/>
      <c r="T100" s="49" t="s">
        <v>261</v>
      </c>
    </row>
    <row r="101" spans="2:20" ht="12.75" hidden="1" customHeight="1">
      <c r="B101" s="158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9"/>
      <c r="T101" s="49" t="s">
        <v>205</v>
      </c>
    </row>
    <row r="102" spans="2:20" ht="12.75" hidden="1" customHeight="1">
      <c r="B102" s="158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9"/>
      <c r="T102" s="49" t="s">
        <v>205</v>
      </c>
    </row>
    <row r="103" spans="2:20" ht="12.75" hidden="1" customHeight="1">
      <c r="B103" s="16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1"/>
      <c r="T103" s="53" t="s">
        <v>205</v>
      </c>
    </row>
    <row r="104" spans="2:20" ht="12.75" customHeight="1">
      <c r="B104" s="82" t="s">
        <v>244</v>
      </c>
      <c r="C104" s="83" t="s">
        <v>110</v>
      </c>
      <c r="D104" s="84" t="s">
        <v>15</v>
      </c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6"/>
      <c r="T104" s="51" t="s">
        <v>262</v>
      </c>
    </row>
    <row r="105" spans="2:20" ht="12.75" hidden="1" customHeight="1">
      <c r="B105" s="42"/>
      <c r="C105" s="58" t="s">
        <v>111</v>
      </c>
      <c r="D105" s="59" t="s">
        <v>15</v>
      </c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1"/>
      <c r="T105" s="52"/>
    </row>
    <row r="106" spans="2:20" ht="12.75" hidden="1" customHeight="1">
      <c r="B106" s="42"/>
      <c r="C106" s="32" t="s">
        <v>112</v>
      </c>
      <c r="D106" s="33" t="s">
        <v>15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1"/>
      <c r="T106" s="49"/>
    </row>
    <row r="107" spans="2:20" ht="12.75" hidden="1" customHeight="1">
      <c r="B107" s="42"/>
      <c r="C107" s="32" t="s">
        <v>113</v>
      </c>
      <c r="D107" s="33" t="s">
        <v>15</v>
      </c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1"/>
      <c r="T107" s="49"/>
    </row>
    <row r="108" spans="2:20" ht="12.75" hidden="1" customHeight="1">
      <c r="B108" s="42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  <c r="T108" s="50"/>
    </row>
    <row r="109" spans="2:20" ht="54.75" customHeight="1">
      <c r="B109" s="152" t="s">
        <v>115</v>
      </c>
      <c r="C109" s="153"/>
      <c r="D109" s="153"/>
      <c r="E109" s="34"/>
      <c r="F109" s="35"/>
      <c r="G109" s="35"/>
      <c r="H109" s="35"/>
      <c r="I109" s="35"/>
      <c r="J109" s="35"/>
      <c r="K109" s="34"/>
      <c r="L109" s="34"/>
      <c r="M109" s="34"/>
      <c r="N109" s="34"/>
      <c r="O109" s="34"/>
      <c r="P109" s="34"/>
      <c r="Q109" s="36"/>
      <c r="R109" s="36"/>
      <c r="S109" s="37"/>
      <c r="T109" s="51"/>
    </row>
  </sheetData>
  <mergeCells count="25">
    <mergeCell ref="T3:T10"/>
    <mergeCell ref="B88:B103"/>
    <mergeCell ref="B23:B25"/>
    <mergeCell ref="B55:B59"/>
    <mergeCell ref="B60:B85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G1:H1"/>
    <mergeCell ref="E4:S4"/>
    <mergeCell ref="E5:S5"/>
    <mergeCell ref="Q7:Q10"/>
    <mergeCell ref="R7:R10"/>
    <mergeCell ref="S7:S10"/>
    <mergeCell ref="E3:S3"/>
    <mergeCell ref="E6:S6"/>
  </mergeCells>
  <phoneticPr fontId="3"/>
  <printOptions horizontalCentered="1" verticalCentered="1"/>
  <pageMargins left="0.78740157480314965" right="0.59055118110236227" top="0.31496062992125984" bottom="0.23622047244094491" header="0.31496062992125984" footer="0.23622047244094491"/>
  <pageSetup paperSize="8" scale="7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N109"/>
  <sheetViews>
    <sheetView workbookViewId="0">
      <selection activeCell="I11" sqref="I11"/>
    </sheetView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1" width="11.25" style="3" customWidth="1"/>
    <col min="12" max="12" width="18.375" style="39" bestFit="1" customWidth="1"/>
    <col min="13" max="16384" width="8.75" style="3"/>
  </cols>
  <sheetData>
    <row r="1" spans="2:12" ht="17.25">
      <c r="C1" s="1"/>
      <c r="D1" s="1"/>
      <c r="E1" s="134" t="s">
        <v>344</v>
      </c>
      <c r="F1" s="134"/>
      <c r="G1" s="2" t="s">
        <v>176</v>
      </c>
      <c r="H1" s="1"/>
      <c r="I1" s="1"/>
      <c r="J1" s="1"/>
      <c r="K1" s="1"/>
      <c r="L1" s="3"/>
    </row>
    <row r="3" spans="2:12">
      <c r="B3" s="154" t="s">
        <v>178</v>
      </c>
      <c r="C3" s="155"/>
      <c r="D3" s="41"/>
      <c r="E3" s="150">
        <v>13</v>
      </c>
      <c r="F3" s="150"/>
      <c r="G3" s="150"/>
      <c r="H3" s="150"/>
      <c r="I3" s="150"/>
      <c r="J3" s="150"/>
      <c r="K3" s="150"/>
      <c r="L3" s="165" t="s">
        <v>187</v>
      </c>
    </row>
    <row r="4" spans="2:12" ht="12.75" customHeight="1">
      <c r="B4" s="156" t="s">
        <v>0</v>
      </c>
      <c r="C4" s="157"/>
      <c r="D4" s="40"/>
      <c r="E4" s="136" t="s">
        <v>169</v>
      </c>
      <c r="F4" s="136"/>
      <c r="G4" s="136"/>
      <c r="H4" s="136"/>
      <c r="I4" s="136"/>
      <c r="J4" s="136"/>
      <c r="K4" s="137"/>
      <c r="L4" s="166"/>
    </row>
    <row r="5" spans="2:12" ht="12.75" customHeight="1">
      <c r="B5" s="156" t="s">
        <v>2</v>
      </c>
      <c r="C5" s="157"/>
      <c r="D5" s="5"/>
      <c r="E5" s="139" t="s">
        <v>168</v>
      </c>
      <c r="F5" s="139"/>
      <c r="G5" s="139"/>
      <c r="H5" s="139"/>
      <c r="I5" s="139"/>
      <c r="J5" s="139"/>
      <c r="K5" s="140"/>
      <c r="L5" s="166"/>
    </row>
    <row r="6" spans="2:12" ht="12.75" customHeight="1">
      <c r="B6" s="156" t="s">
        <v>179</v>
      </c>
      <c r="C6" s="157"/>
      <c r="D6" s="5"/>
      <c r="E6" s="139" t="s">
        <v>253</v>
      </c>
      <c r="F6" s="139"/>
      <c r="G6" s="139"/>
      <c r="H6" s="139"/>
      <c r="I6" s="139"/>
      <c r="J6" s="139"/>
      <c r="K6" s="140"/>
      <c r="L6" s="166"/>
    </row>
    <row r="7" spans="2:12" ht="12.75" customHeight="1">
      <c r="B7" s="156" t="s">
        <v>3</v>
      </c>
      <c r="C7" s="157"/>
      <c r="D7" s="5"/>
      <c r="E7" s="6">
        <v>45761</v>
      </c>
      <c r="F7" s="6">
        <v>45847</v>
      </c>
      <c r="G7" s="6">
        <v>45938</v>
      </c>
      <c r="H7" s="7">
        <v>46041</v>
      </c>
      <c r="I7" s="141" t="s">
        <v>167</v>
      </c>
      <c r="J7" s="144" t="s">
        <v>166</v>
      </c>
      <c r="K7" s="147" t="s">
        <v>165</v>
      </c>
      <c r="L7" s="166"/>
    </row>
    <row r="8" spans="2:12" ht="12.75" customHeight="1">
      <c r="B8" s="156" t="s">
        <v>7</v>
      </c>
      <c r="C8" s="157"/>
      <c r="D8" s="5" t="s">
        <v>8</v>
      </c>
      <c r="E8" s="8" t="s">
        <v>354</v>
      </c>
      <c r="F8" s="8" t="s">
        <v>433</v>
      </c>
      <c r="G8" s="8" t="s">
        <v>455</v>
      </c>
      <c r="H8" s="8" t="s">
        <v>507</v>
      </c>
      <c r="I8" s="142"/>
      <c r="J8" s="145"/>
      <c r="K8" s="148"/>
      <c r="L8" s="166"/>
    </row>
    <row r="9" spans="2:12" ht="12.75" customHeight="1">
      <c r="B9" s="156" t="s">
        <v>9</v>
      </c>
      <c r="C9" s="157"/>
      <c r="D9" s="5" t="s">
        <v>8</v>
      </c>
      <c r="E9" s="8" t="s">
        <v>354</v>
      </c>
      <c r="F9" s="8" t="s">
        <v>434</v>
      </c>
      <c r="G9" s="8" t="s">
        <v>428</v>
      </c>
      <c r="H9" s="8" t="s">
        <v>351</v>
      </c>
      <c r="I9" s="142"/>
      <c r="J9" s="145"/>
      <c r="K9" s="148"/>
      <c r="L9" s="166"/>
    </row>
    <row r="10" spans="2:12" ht="12.75" customHeight="1">
      <c r="B10" s="161" t="s">
        <v>10</v>
      </c>
      <c r="C10" s="162"/>
      <c r="D10" s="9" t="s">
        <v>11</v>
      </c>
      <c r="E10" s="10" t="s">
        <v>348</v>
      </c>
      <c r="F10" s="10" t="s">
        <v>348</v>
      </c>
      <c r="G10" s="10" t="s">
        <v>348</v>
      </c>
      <c r="H10" s="11" t="s">
        <v>348</v>
      </c>
      <c r="I10" s="143"/>
      <c r="J10" s="146"/>
      <c r="K10" s="149"/>
      <c r="L10" s="167"/>
    </row>
    <row r="11" spans="2:12" ht="12.75" customHeight="1">
      <c r="B11" s="163" t="s">
        <v>12</v>
      </c>
      <c r="C11" s="164"/>
      <c r="D11" s="12"/>
      <c r="E11" s="13"/>
      <c r="F11" s="13"/>
      <c r="G11" s="13"/>
      <c r="H11" s="13"/>
      <c r="I11" s="111"/>
      <c r="J11" s="111"/>
      <c r="K11" s="112"/>
      <c r="L11" s="48"/>
    </row>
    <row r="12" spans="2:12" ht="12.75" customHeight="1">
      <c r="B12" s="158" t="s">
        <v>180</v>
      </c>
      <c r="C12" s="47" t="s">
        <v>13</v>
      </c>
      <c r="D12" s="17"/>
      <c r="E12" s="90">
        <v>8</v>
      </c>
      <c r="F12" s="26">
        <v>8.1</v>
      </c>
      <c r="G12" s="90">
        <v>8</v>
      </c>
      <c r="H12" s="127">
        <v>8.1</v>
      </c>
      <c r="I12" s="95">
        <f>AVERAGE(E12:H12)</f>
        <v>8.0500000000000007</v>
      </c>
      <c r="J12" s="95">
        <f>MAX(E12:H12)</f>
        <v>8.1</v>
      </c>
      <c r="K12" s="96">
        <f>MIN(E12:H12)</f>
        <v>8</v>
      </c>
      <c r="L12" s="49" t="s">
        <v>231</v>
      </c>
    </row>
    <row r="13" spans="2:12" ht="12.75" customHeight="1">
      <c r="B13" s="158"/>
      <c r="C13" s="16" t="s">
        <v>14</v>
      </c>
      <c r="D13" s="17" t="s">
        <v>15</v>
      </c>
      <c r="E13" s="26">
        <v>9.3000000000000007</v>
      </c>
      <c r="F13" s="26">
        <v>8.1</v>
      </c>
      <c r="G13" s="26">
        <v>6.5</v>
      </c>
      <c r="H13" s="127">
        <v>8.9</v>
      </c>
      <c r="I13" s="95">
        <f>AVERAGE(E13:H13)</f>
        <v>8.1999999999999993</v>
      </c>
      <c r="J13" s="95">
        <f>MAX(E13:H13)</f>
        <v>9.3000000000000007</v>
      </c>
      <c r="K13" s="96">
        <f>MIN(E13:H13)</f>
        <v>6.5</v>
      </c>
      <c r="L13" s="49" t="s">
        <v>248</v>
      </c>
    </row>
    <row r="14" spans="2:12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9"/>
      <c r="L14" s="49" t="s">
        <v>189</v>
      </c>
    </row>
    <row r="15" spans="2:12" ht="12.75" customHeight="1">
      <c r="B15" s="158"/>
      <c r="C15" s="16" t="s">
        <v>17</v>
      </c>
      <c r="D15" s="17" t="s">
        <v>15</v>
      </c>
      <c r="E15" s="26">
        <v>1.4</v>
      </c>
      <c r="F15" s="26">
        <v>1.7</v>
      </c>
      <c r="G15" s="90">
        <v>1</v>
      </c>
      <c r="H15" s="90">
        <v>1</v>
      </c>
      <c r="I15" s="95">
        <f>AVERAGE(E15:H15)</f>
        <v>1.2749999999999999</v>
      </c>
      <c r="J15" s="95">
        <f>MAX(E15:H15)</f>
        <v>1.7</v>
      </c>
      <c r="K15" s="96">
        <f>MIN(E15:H15)</f>
        <v>1</v>
      </c>
      <c r="L15" s="49" t="s">
        <v>247</v>
      </c>
    </row>
    <row r="16" spans="2:12" ht="12.75" customHeight="1">
      <c r="B16" s="158"/>
      <c r="C16" s="16" t="s">
        <v>18</v>
      </c>
      <c r="D16" s="17" t="s">
        <v>15</v>
      </c>
      <c r="E16" s="26">
        <v>3</v>
      </c>
      <c r="F16" s="26" t="s">
        <v>356</v>
      </c>
      <c r="G16" s="26">
        <v>1</v>
      </c>
      <c r="H16" s="127">
        <v>3</v>
      </c>
      <c r="I16" s="97">
        <v>2</v>
      </c>
      <c r="J16" s="97">
        <f>MAX(E16:H16)</f>
        <v>3</v>
      </c>
      <c r="K16" s="18" t="s">
        <v>171</v>
      </c>
      <c r="L16" s="49" t="s">
        <v>189</v>
      </c>
    </row>
    <row r="17" spans="2:14" ht="12.75" customHeight="1">
      <c r="B17" s="158"/>
      <c r="C17" s="16" t="s">
        <v>26</v>
      </c>
      <c r="D17" s="20" t="s">
        <v>341</v>
      </c>
      <c r="E17" s="18" t="s">
        <v>357</v>
      </c>
      <c r="F17" s="26" t="s">
        <v>422</v>
      </c>
      <c r="G17" s="26" t="s">
        <v>171</v>
      </c>
      <c r="H17" s="18" t="s">
        <v>171</v>
      </c>
      <c r="I17" s="18" t="s">
        <v>339</v>
      </c>
      <c r="J17" s="18" t="s">
        <v>339</v>
      </c>
      <c r="K17" s="18" t="s">
        <v>339</v>
      </c>
      <c r="L17" s="49" t="s">
        <v>345</v>
      </c>
      <c r="N17" s="126"/>
    </row>
    <row r="18" spans="2:14" ht="12.75" customHeight="1">
      <c r="B18" s="158"/>
      <c r="C18" s="16" t="s">
        <v>19</v>
      </c>
      <c r="D18" s="17" t="s">
        <v>15</v>
      </c>
      <c r="E18" s="18" t="s">
        <v>173</v>
      </c>
      <c r="F18" s="18" t="s">
        <v>173</v>
      </c>
      <c r="G18" s="18" t="s">
        <v>173</v>
      </c>
      <c r="H18" s="18" t="s">
        <v>173</v>
      </c>
      <c r="I18" s="18" t="s">
        <v>173</v>
      </c>
      <c r="J18" s="18" t="s">
        <v>173</v>
      </c>
      <c r="K18" s="18" t="s">
        <v>173</v>
      </c>
      <c r="L18" s="49" t="s">
        <v>235</v>
      </c>
    </row>
    <row r="19" spans="2:14" ht="12.75" customHeight="1">
      <c r="B19" s="158"/>
      <c r="C19" s="16" t="s">
        <v>20</v>
      </c>
      <c r="D19" s="17" t="s">
        <v>15</v>
      </c>
      <c r="E19" s="26">
        <v>0.12</v>
      </c>
      <c r="F19" s="26">
        <v>0.06</v>
      </c>
      <c r="G19" s="26">
        <v>7.0000000000000007E-2</v>
      </c>
      <c r="H19" s="127">
        <v>0.06</v>
      </c>
      <c r="I19" s="100">
        <f>AVERAGE(E19:H19)</f>
        <v>7.7499999999999999E-2</v>
      </c>
      <c r="J19" s="100">
        <f>MAX(E19:H19)</f>
        <v>0.12</v>
      </c>
      <c r="K19" s="99">
        <f>MIN(E19:H19)</f>
        <v>0.06</v>
      </c>
      <c r="L19" s="49" t="s">
        <v>250</v>
      </c>
    </row>
    <row r="20" spans="2:14" ht="12.75" customHeight="1">
      <c r="B20" s="158"/>
      <c r="C20" s="16" t="s">
        <v>21</v>
      </c>
      <c r="D20" s="17" t="s">
        <v>15</v>
      </c>
      <c r="E20" s="26">
        <v>1.4999999999999999E-2</v>
      </c>
      <c r="F20" s="26">
        <v>1.2E-2</v>
      </c>
      <c r="G20" s="26">
        <v>2.5000000000000001E-2</v>
      </c>
      <c r="H20" s="127">
        <v>1.4999999999999999E-2</v>
      </c>
      <c r="I20" s="101">
        <f>AVERAGE(E20:H20)</f>
        <v>1.6750000000000001E-2</v>
      </c>
      <c r="J20" s="101">
        <f>MAX(E20:H20)</f>
        <v>2.5000000000000001E-2</v>
      </c>
      <c r="K20" s="102">
        <f>MIN(E20:H20)</f>
        <v>1.2E-2</v>
      </c>
      <c r="L20" s="49" t="s">
        <v>252</v>
      </c>
    </row>
    <row r="21" spans="2:14" ht="12.75" customHeight="1">
      <c r="B21" s="158"/>
      <c r="C21" s="16" t="s">
        <v>22</v>
      </c>
      <c r="D21" s="17" t="s">
        <v>15</v>
      </c>
      <c r="E21" s="26">
        <v>1E-3</v>
      </c>
      <c r="F21" s="26" t="s">
        <v>435</v>
      </c>
      <c r="G21" s="26" t="s">
        <v>435</v>
      </c>
      <c r="H21" s="26" t="s">
        <v>435</v>
      </c>
      <c r="I21" s="101">
        <v>1E-3</v>
      </c>
      <c r="J21" s="18" t="s">
        <v>436</v>
      </c>
      <c r="K21" s="18" t="s">
        <v>342</v>
      </c>
      <c r="L21" s="49" t="s">
        <v>192</v>
      </c>
    </row>
    <row r="22" spans="2:14" ht="12.75" customHeight="1">
      <c r="B22" s="158"/>
      <c r="C22" s="23" t="s">
        <v>23</v>
      </c>
      <c r="D22" s="55" t="s">
        <v>15</v>
      </c>
      <c r="E22" s="56" t="s">
        <v>174</v>
      </c>
      <c r="F22" s="56" t="s">
        <v>174</v>
      </c>
      <c r="G22" s="56" t="s">
        <v>174</v>
      </c>
      <c r="H22" s="56" t="s">
        <v>174</v>
      </c>
      <c r="I22" s="56" t="s">
        <v>174</v>
      </c>
      <c r="J22" s="56" t="s">
        <v>174</v>
      </c>
      <c r="K22" s="56" t="s">
        <v>174</v>
      </c>
      <c r="L22" s="50" t="s">
        <v>255</v>
      </c>
    </row>
    <row r="23" spans="2:14" ht="12.75" customHeight="1">
      <c r="B23" s="168" t="s">
        <v>181</v>
      </c>
      <c r="C23" s="80" t="s">
        <v>142</v>
      </c>
      <c r="D23" s="65" t="s">
        <v>15</v>
      </c>
      <c r="E23" s="66"/>
      <c r="F23" s="66"/>
      <c r="G23" s="66"/>
      <c r="H23" s="66"/>
      <c r="I23" s="66"/>
      <c r="J23" s="66"/>
      <c r="K23" s="67"/>
      <c r="L23" s="48" t="s">
        <v>263</v>
      </c>
    </row>
    <row r="24" spans="2:14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90">
        <v>8</v>
      </c>
      <c r="H24" s="90">
        <v>9</v>
      </c>
      <c r="I24" s="95">
        <f>AVERAGE(E24:H24)</f>
        <v>7.875</v>
      </c>
      <c r="J24" s="95">
        <f>MAX(E24:H24)</f>
        <v>9</v>
      </c>
      <c r="K24" s="96">
        <f>MIN(E24:H24)</f>
        <v>5.5</v>
      </c>
      <c r="L24" s="49" t="s">
        <v>245</v>
      </c>
    </row>
    <row r="25" spans="2:14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4"/>
      <c r="L25" s="53"/>
    </row>
    <row r="26" spans="2:14" ht="12.75" customHeight="1">
      <c r="B26" s="43" t="s">
        <v>182</v>
      </c>
      <c r="C26" s="76" t="s">
        <v>27</v>
      </c>
      <c r="D26" s="77" t="s">
        <v>15</v>
      </c>
      <c r="E26" s="85">
        <v>1.5</v>
      </c>
      <c r="F26" s="85">
        <v>1.7</v>
      </c>
      <c r="G26" s="85">
        <v>1.3</v>
      </c>
      <c r="H26" s="129">
        <v>1.1000000000000001</v>
      </c>
      <c r="I26" s="108">
        <f>AVERAGE(E26:H26)</f>
        <v>1.4</v>
      </c>
      <c r="J26" s="108">
        <f>MAX(E26:H26)</f>
        <v>1.7</v>
      </c>
      <c r="K26" s="109">
        <f>MIN(E26:H26)</f>
        <v>1.1000000000000001</v>
      </c>
      <c r="L26" s="51" t="s">
        <v>189</v>
      </c>
    </row>
    <row r="27" spans="2:14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52" t="s">
        <v>190</v>
      </c>
    </row>
    <row r="28" spans="2:14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49" t="s">
        <v>191</v>
      </c>
    </row>
    <row r="29" spans="2:14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49" t="s">
        <v>192</v>
      </c>
    </row>
    <row r="30" spans="2:14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49" t="s">
        <v>195</v>
      </c>
    </row>
    <row r="31" spans="2:14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49" t="s">
        <v>192</v>
      </c>
    </row>
    <row r="32" spans="2:14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49" t="s">
        <v>194</v>
      </c>
    </row>
    <row r="33" spans="2:12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49"/>
    </row>
    <row r="34" spans="2:12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49" t="s">
        <v>191</v>
      </c>
    </row>
    <row r="35" spans="2:12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49" t="s">
        <v>195</v>
      </c>
    </row>
    <row r="36" spans="2:12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49" t="s">
        <v>196</v>
      </c>
    </row>
    <row r="37" spans="2:12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49" t="s">
        <v>197</v>
      </c>
    </row>
    <row r="38" spans="2:12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49" t="s">
        <v>198</v>
      </c>
    </row>
    <row r="39" spans="2:12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49" t="s">
        <v>199</v>
      </c>
    </row>
    <row r="40" spans="2:12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49" t="s">
        <v>200</v>
      </c>
    </row>
    <row r="41" spans="2:12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49" t="s">
        <v>201</v>
      </c>
    </row>
    <row r="42" spans="2:12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49" t="s">
        <v>192</v>
      </c>
    </row>
    <row r="43" spans="2:12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49" t="s">
        <v>192</v>
      </c>
    </row>
    <row r="44" spans="2:12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49" t="s">
        <v>196</v>
      </c>
    </row>
    <row r="45" spans="2:12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49" t="s">
        <v>201</v>
      </c>
    </row>
    <row r="46" spans="2:12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49" t="s">
        <v>202</v>
      </c>
    </row>
    <row r="47" spans="2:12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49" t="s">
        <v>195</v>
      </c>
    </row>
    <row r="48" spans="2:12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49" t="s">
        <v>192</v>
      </c>
    </row>
    <row r="49" spans="2:12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49" t="s">
        <v>192</v>
      </c>
    </row>
    <row r="50" spans="2:12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49" t="s">
        <v>203</v>
      </c>
    </row>
    <row r="51" spans="2:12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49" t="s">
        <v>334</v>
      </c>
    </row>
    <row r="52" spans="2:12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9"/>
      <c r="L52" s="49" t="s">
        <v>332</v>
      </c>
    </row>
    <row r="53" spans="2:12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9"/>
      <c r="L53" s="49" t="s">
        <v>193</v>
      </c>
    </row>
    <row r="54" spans="2:12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7"/>
      <c r="L54" s="50"/>
    </row>
    <row r="55" spans="2:12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7"/>
      <c r="L55" s="48" t="s">
        <v>332</v>
      </c>
    </row>
    <row r="56" spans="2:12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9"/>
      <c r="L56" s="49" t="s">
        <v>205</v>
      </c>
    </row>
    <row r="57" spans="2:12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9"/>
      <c r="L57" s="49" t="s">
        <v>205</v>
      </c>
    </row>
    <row r="58" spans="2:12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9"/>
      <c r="L58" s="49" t="s">
        <v>205</v>
      </c>
    </row>
    <row r="59" spans="2:12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5"/>
      <c r="L59" s="53" t="s">
        <v>205</v>
      </c>
    </row>
    <row r="60" spans="2:12" ht="12.75" customHeight="1">
      <c r="B60" s="159" t="s">
        <v>185</v>
      </c>
      <c r="C60" s="47" t="s">
        <v>61</v>
      </c>
      <c r="D60" s="72" t="s">
        <v>15</v>
      </c>
      <c r="E60" s="62"/>
      <c r="F60" s="18" t="s">
        <v>435</v>
      </c>
      <c r="G60" s="62"/>
      <c r="H60" s="62"/>
      <c r="I60" s="18" t="s">
        <v>435</v>
      </c>
      <c r="J60" s="18" t="s">
        <v>435</v>
      </c>
      <c r="K60" s="18" t="s">
        <v>435</v>
      </c>
      <c r="L60" s="52" t="s">
        <v>206</v>
      </c>
    </row>
    <row r="61" spans="2:12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9"/>
      <c r="L61" s="49" t="s">
        <v>199</v>
      </c>
    </row>
    <row r="62" spans="2:12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9"/>
      <c r="L62" s="49" t="s">
        <v>206</v>
      </c>
    </row>
    <row r="63" spans="2:12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9"/>
      <c r="L63" s="49" t="s">
        <v>207</v>
      </c>
    </row>
    <row r="64" spans="2:12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9"/>
      <c r="L64" s="49" t="s">
        <v>208</v>
      </c>
    </row>
    <row r="65" spans="2:12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9"/>
      <c r="L65" s="49" t="s">
        <v>209</v>
      </c>
    </row>
    <row r="66" spans="2:12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9"/>
      <c r="L66" s="49" t="s">
        <v>202</v>
      </c>
    </row>
    <row r="67" spans="2:12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9"/>
      <c r="L67" s="49" t="s">
        <v>199</v>
      </c>
    </row>
    <row r="68" spans="2:12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9"/>
      <c r="L68" s="49" t="s">
        <v>199</v>
      </c>
    </row>
    <row r="69" spans="2:12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9"/>
      <c r="L69" s="49" t="s">
        <v>193</v>
      </c>
    </row>
    <row r="70" spans="2:12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9"/>
      <c r="L70" s="49" t="s">
        <v>208</v>
      </c>
    </row>
    <row r="71" spans="2:12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9"/>
      <c r="L71" s="49" t="s">
        <v>201</v>
      </c>
    </row>
    <row r="72" spans="2:12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9"/>
      <c r="L72" s="49" t="s">
        <v>208</v>
      </c>
    </row>
    <row r="73" spans="2:12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9"/>
      <c r="L73" s="49" t="s">
        <v>252</v>
      </c>
    </row>
    <row r="74" spans="2:12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9"/>
      <c r="L74" s="49" t="s">
        <v>327</v>
      </c>
    </row>
    <row r="75" spans="2:12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9"/>
      <c r="L75" s="49" t="s">
        <v>205</v>
      </c>
    </row>
    <row r="76" spans="2:12" ht="12.75" hidden="1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9"/>
      <c r="L76" s="49" t="s">
        <v>211</v>
      </c>
    </row>
    <row r="77" spans="2:12" ht="12.75" hidden="1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9"/>
      <c r="L77" s="49" t="s">
        <v>212</v>
      </c>
    </row>
    <row r="78" spans="2:12" ht="12.75" hidden="1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9"/>
      <c r="L78" s="49" t="s">
        <v>206</v>
      </c>
    </row>
    <row r="79" spans="2:12" ht="12.75" hidden="1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9"/>
      <c r="L79" s="49" t="s">
        <v>205</v>
      </c>
    </row>
    <row r="80" spans="2:12" ht="12.75" hidden="1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9"/>
      <c r="L80" s="49" t="s">
        <v>213</v>
      </c>
    </row>
    <row r="81" spans="2:12" ht="12.75" hidden="1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9"/>
      <c r="L81" s="49" t="s">
        <v>195</v>
      </c>
    </row>
    <row r="82" spans="2:12" ht="12.75" hidden="1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9"/>
      <c r="L82" s="49" t="s">
        <v>196</v>
      </c>
    </row>
    <row r="83" spans="2:12" ht="12.75" hidden="1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9"/>
      <c r="L83" s="49" t="s">
        <v>214</v>
      </c>
    </row>
    <row r="84" spans="2:12" ht="12.75" hidden="1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9"/>
      <c r="L84" s="49" t="s">
        <v>207</v>
      </c>
    </row>
    <row r="85" spans="2:12" ht="12.75" hidden="1" customHeight="1">
      <c r="B85" s="158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9"/>
      <c r="L85" s="53" t="s">
        <v>196</v>
      </c>
    </row>
    <row r="86" spans="2:12" ht="12.75" customHeight="1">
      <c r="B86" s="158"/>
      <c r="C86" s="24" t="s">
        <v>87</v>
      </c>
      <c r="D86" s="17" t="s">
        <v>15</v>
      </c>
      <c r="E86" s="18"/>
      <c r="F86" s="26" t="s">
        <v>439</v>
      </c>
      <c r="G86" s="18"/>
      <c r="H86" s="18"/>
      <c r="I86" s="26" t="s">
        <v>439</v>
      </c>
      <c r="J86" s="26" t="s">
        <v>439</v>
      </c>
      <c r="K86" s="26" t="s">
        <v>439</v>
      </c>
      <c r="L86" s="52" t="s">
        <v>328</v>
      </c>
    </row>
    <row r="87" spans="2:12" ht="12.75" customHeight="1">
      <c r="B87" s="160"/>
      <c r="C87" s="54" t="s">
        <v>88</v>
      </c>
      <c r="D87" s="55" t="s">
        <v>15</v>
      </c>
      <c r="E87" s="56"/>
      <c r="F87" s="30" t="s">
        <v>440</v>
      </c>
      <c r="G87" s="56"/>
      <c r="H87" s="56"/>
      <c r="I87" s="30" t="s">
        <v>440</v>
      </c>
      <c r="J87" s="30" t="s">
        <v>440</v>
      </c>
      <c r="K87" s="30" t="s">
        <v>440</v>
      </c>
      <c r="L87" s="50" t="s">
        <v>329</v>
      </c>
    </row>
    <row r="88" spans="2:12" ht="12.75" customHeight="1">
      <c r="B88" s="178" t="s">
        <v>186</v>
      </c>
      <c r="C88" s="64" t="s">
        <v>89</v>
      </c>
      <c r="D88" s="65" t="s">
        <v>15</v>
      </c>
      <c r="E88" s="94">
        <v>17500</v>
      </c>
      <c r="F88" s="94">
        <v>17400</v>
      </c>
      <c r="G88" s="94">
        <v>16900</v>
      </c>
      <c r="H88" s="130">
        <v>18900</v>
      </c>
      <c r="I88" s="103">
        <v>17600</v>
      </c>
      <c r="J88" s="103">
        <f t="shared" ref="J88:J93" si="0">MAX(E88:H88)</f>
        <v>18900</v>
      </c>
      <c r="K88" s="104">
        <f t="shared" ref="K88:K93" si="1">MIN(E88:H88)</f>
        <v>16900</v>
      </c>
      <c r="L88" s="48" t="s">
        <v>205</v>
      </c>
    </row>
    <row r="89" spans="2:12" ht="12.75" hidden="1" customHeight="1">
      <c r="B89" s="179"/>
      <c r="C89" s="24" t="s">
        <v>90</v>
      </c>
      <c r="D89" s="17" t="s">
        <v>15</v>
      </c>
      <c r="E89" s="18"/>
      <c r="F89" s="18"/>
      <c r="G89" s="18"/>
      <c r="H89" s="18"/>
      <c r="I89" s="18" t="e">
        <f t="shared" ref="I89:I93" si="2">AVERAGE(E89:H89)</f>
        <v>#DIV/0!</v>
      </c>
      <c r="J89" s="18">
        <f t="shared" si="0"/>
        <v>0</v>
      </c>
      <c r="K89" s="19">
        <f t="shared" si="1"/>
        <v>0</v>
      </c>
      <c r="L89" s="49" t="s">
        <v>205</v>
      </c>
    </row>
    <row r="90" spans="2:12" ht="12.75" hidden="1" customHeight="1">
      <c r="B90" s="179"/>
      <c r="C90" s="16" t="s">
        <v>91</v>
      </c>
      <c r="D90" s="17" t="s">
        <v>15</v>
      </c>
      <c r="E90" s="18"/>
      <c r="F90" s="18"/>
      <c r="G90" s="18"/>
      <c r="H90" s="18"/>
      <c r="I90" s="18" t="e">
        <f t="shared" si="2"/>
        <v>#DIV/0!</v>
      </c>
      <c r="J90" s="18">
        <f t="shared" si="0"/>
        <v>0</v>
      </c>
      <c r="K90" s="19">
        <f t="shared" si="1"/>
        <v>0</v>
      </c>
      <c r="L90" s="49" t="s">
        <v>205</v>
      </c>
    </row>
    <row r="91" spans="2:12" ht="12.75" hidden="1" customHeight="1">
      <c r="B91" s="179"/>
      <c r="C91" s="16" t="s">
        <v>92</v>
      </c>
      <c r="D91" s="17" t="s">
        <v>15</v>
      </c>
      <c r="E91" s="18"/>
      <c r="F91" s="18"/>
      <c r="G91" s="18"/>
      <c r="H91" s="18"/>
      <c r="I91" s="18" t="e">
        <f t="shared" si="2"/>
        <v>#DIV/0!</v>
      </c>
      <c r="J91" s="18">
        <f t="shared" si="0"/>
        <v>0</v>
      </c>
      <c r="K91" s="19">
        <f t="shared" si="1"/>
        <v>0</v>
      </c>
      <c r="L91" s="49" t="s">
        <v>205</v>
      </c>
    </row>
    <row r="92" spans="2:12" ht="12.75" hidden="1" customHeight="1">
      <c r="B92" s="179"/>
      <c r="C92" s="24" t="s">
        <v>93</v>
      </c>
      <c r="D92" s="17" t="s">
        <v>15</v>
      </c>
      <c r="E92" s="18"/>
      <c r="F92" s="18"/>
      <c r="G92" s="18"/>
      <c r="H92" s="18"/>
      <c r="I92" s="18" t="e">
        <f t="shared" si="2"/>
        <v>#DIV/0!</v>
      </c>
      <c r="J92" s="18">
        <f t="shared" si="0"/>
        <v>0</v>
      </c>
      <c r="K92" s="19">
        <f t="shared" si="1"/>
        <v>0</v>
      </c>
      <c r="L92" s="49" t="s">
        <v>205</v>
      </c>
    </row>
    <row r="93" spans="2:12" ht="12.75" hidden="1" customHeight="1">
      <c r="B93" s="179"/>
      <c r="C93" s="24" t="s">
        <v>94</v>
      </c>
      <c r="D93" s="17" t="s">
        <v>15</v>
      </c>
      <c r="E93" s="18"/>
      <c r="F93" s="18"/>
      <c r="G93" s="18"/>
      <c r="H93" s="18"/>
      <c r="I93" s="18" t="e">
        <f t="shared" si="2"/>
        <v>#DIV/0!</v>
      </c>
      <c r="J93" s="18">
        <f t="shared" si="0"/>
        <v>0</v>
      </c>
      <c r="K93" s="19">
        <f t="shared" si="1"/>
        <v>0</v>
      </c>
      <c r="L93" s="49" t="s">
        <v>205</v>
      </c>
    </row>
    <row r="94" spans="2:12" ht="12.75" customHeight="1">
      <c r="B94" s="179"/>
      <c r="C94" s="24" t="s">
        <v>95</v>
      </c>
      <c r="D94" s="25" t="s">
        <v>96</v>
      </c>
      <c r="E94" s="26" t="s">
        <v>173</v>
      </c>
      <c r="F94" s="26">
        <v>1.6</v>
      </c>
      <c r="G94" s="26">
        <v>1.3</v>
      </c>
      <c r="H94" s="127">
        <v>0.7</v>
      </c>
      <c r="I94" s="90">
        <v>1</v>
      </c>
      <c r="J94" s="26">
        <f>MAX(E94:H103)</f>
        <v>1.6</v>
      </c>
      <c r="K94" s="26" t="s">
        <v>173</v>
      </c>
      <c r="L94" s="49" t="s">
        <v>238</v>
      </c>
    </row>
    <row r="95" spans="2:12" ht="12.75" hidden="1" customHeight="1">
      <c r="B95" s="179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7"/>
      <c r="L95" s="49" t="s">
        <v>205</v>
      </c>
    </row>
    <row r="96" spans="2:12" ht="12.75" hidden="1" customHeight="1">
      <c r="B96" s="179"/>
      <c r="C96" s="16" t="s">
        <v>98</v>
      </c>
      <c r="D96" s="17" t="s">
        <v>15</v>
      </c>
      <c r="E96" s="18"/>
      <c r="F96" s="18"/>
      <c r="G96" s="18"/>
      <c r="H96" s="18"/>
      <c r="I96" s="18"/>
      <c r="J96" s="18"/>
      <c r="K96" s="19"/>
      <c r="L96" s="49" t="s">
        <v>205</v>
      </c>
    </row>
    <row r="97" spans="2:12" ht="12.75" hidden="1" customHeight="1">
      <c r="B97" s="179"/>
      <c r="C97" s="16" t="s">
        <v>99</v>
      </c>
      <c r="D97" s="17" t="s">
        <v>15</v>
      </c>
      <c r="E97" s="18"/>
      <c r="F97" s="18"/>
      <c r="G97" s="18"/>
      <c r="H97" s="18"/>
      <c r="I97" s="18"/>
      <c r="J97" s="18"/>
      <c r="K97" s="19"/>
      <c r="L97" s="49" t="s">
        <v>205</v>
      </c>
    </row>
    <row r="98" spans="2:12" ht="12.75" hidden="1" customHeight="1">
      <c r="B98" s="179"/>
      <c r="C98" s="16" t="s">
        <v>100</v>
      </c>
      <c r="D98" s="17" t="s">
        <v>15</v>
      </c>
      <c r="E98" s="18"/>
      <c r="F98" s="18"/>
      <c r="G98" s="18"/>
      <c r="H98" s="18"/>
      <c r="I98" s="18"/>
      <c r="J98" s="18"/>
      <c r="K98" s="19"/>
      <c r="L98" s="49" t="s">
        <v>205</v>
      </c>
    </row>
    <row r="99" spans="2:12" ht="12.75" hidden="1" customHeight="1">
      <c r="B99" s="179"/>
      <c r="C99" s="16" t="s">
        <v>101</v>
      </c>
      <c r="D99" s="17" t="s">
        <v>15</v>
      </c>
      <c r="E99" s="18"/>
      <c r="F99" s="18"/>
      <c r="G99" s="18"/>
      <c r="H99" s="18"/>
      <c r="I99" s="18"/>
      <c r="J99" s="18"/>
      <c r="K99" s="19"/>
      <c r="L99" s="49" t="s">
        <v>205</v>
      </c>
    </row>
    <row r="100" spans="2:12" ht="12.75" hidden="1" customHeight="1">
      <c r="B100" s="179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9"/>
      <c r="L100" s="49" t="s">
        <v>205</v>
      </c>
    </row>
    <row r="101" spans="2:12" ht="12.75" hidden="1" customHeight="1">
      <c r="B101" s="179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9"/>
      <c r="L101" s="49" t="s">
        <v>205</v>
      </c>
    </row>
    <row r="102" spans="2:12" ht="12.75" hidden="1" customHeight="1">
      <c r="B102" s="179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9"/>
      <c r="L102" s="49" t="s">
        <v>205</v>
      </c>
    </row>
    <row r="103" spans="2:12" ht="12.75" hidden="1" customHeight="1">
      <c r="B103" s="18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1"/>
      <c r="L103" s="53" t="s">
        <v>205</v>
      </c>
    </row>
    <row r="104" spans="2:12" ht="12.75" customHeight="1">
      <c r="B104" s="82" t="s">
        <v>244</v>
      </c>
      <c r="C104" s="83" t="s">
        <v>110</v>
      </c>
      <c r="D104" s="84" t="s">
        <v>15</v>
      </c>
      <c r="E104" s="78" t="s">
        <v>360</v>
      </c>
      <c r="F104" s="78" t="s">
        <v>438</v>
      </c>
      <c r="G104" s="78" t="s">
        <v>172</v>
      </c>
      <c r="H104" s="78" t="s">
        <v>172</v>
      </c>
      <c r="I104" s="78" t="s">
        <v>172</v>
      </c>
      <c r="J104" s="78" t="s">
        <v>172</v>
      </c>
      <c r="K104" s="78" t="s">
        <v>175</v>
      </c>
      <c r="L104" s="51" t="s">
        <v>257</v>
      </c>
    </row>
    <row r="105" spans="2:12" ht="12.75" customHeight="1">
      <c r="B105" s="175" t="s">
        <v>265</v>
      </c>
      <c r="C105" s="58" t="s">
        <v>111</v>
      </c>
      <c r="D105" s="59" t="s">
        <v>15</v>
      </c>
      <c r="E105" s="62"/>
      <c r="F105" s="125" t="s">
        <v>441</v>
      </c>
      <c r="G105" s="62"/>
      <c r="H105" s="62"/>
      <c r="I105" s="125" t="s">
        <v>441</v>
      </c>
      <c r="J105" s="125" t="s">
        <v>441</v>
      </c>
      <c r="K105" s="125" t="s">
        <v>441</v>
      </c>
      <c r="L105" s="52" t="s">
        <v>266</v>
      </c>
    </row>
    <row r="106" spans="2:12" ht="12.75" customHeight="1">
      <c r="B106" s="176"/>
      <c r="C106" s="32" t="s">
        <v>112</v>
      </c>
      <c r="D106" s="33" t="s">
        <v>15</v>
      </c>
      <c r="E106" s="18"/>
      <c r="F106" s="26" t="s">
        <v>442</v>
      </c>
      <c r="G106" s="18"/>
      <c r="H106" s="18"/>
      <c r="I106" s="26" t="s">
        <v>442</v>
      </c>
      <c r="J106" s="26" t="s">
        <v>442</v>
      </c>
      <c r="K106" s="26" t="s">
        <v>442</v>
      </c>
      <c r="L106" s="49" t="s">
        <v>267</v>
      </c>
    </row>
    <row r="107" spans="2:12" ht="12.75" customHeight="1">
      <c r="B107" s="176"/>
      <c r="C107" s="32" t="s">
        <v>113</v>
      </c>
      <c r="D107" s="33" t="s">
        <v>15</v>
      </c>
      <c r="E107" s="18"/>
      <c r="F107" s="26" t="s">
        <v>443</v>
      </c>
      <c r="G107" s="18"/>
      <c r="H107" s="18"/>
      <c r="I107" s="26" t="s">
        <v>443</v>
      </c>
      <c r="J107" s="26" t="s">
        <v>443</v>
      </c>
      <c r="K107" s="26" t="s">
        <v>443</v>
      </c>
      <c r="L107" s="49" t="s">
        <v>268</v>
      </c>
    </row>
    <row r="108" spans="2:12" ht="12.75" customHeight="1">
      <c r="B108" s="177"/>
      <c r="C108" s="45" t="s">
        <v>269</v>
      </c>
      <c r="D108" s="46" t="s">
        <v>15</v>
      </c>
      <c r="E108" s="26"/>
      <c r="F108" s="26"/>
      <c r="G108" s="26"/>
      <c r="H108" s="26"/>
      <c r="I108" s="26"/>
      <c r="J108" s="26"/>
      <c r="K108" s="27"/>
      <c r="L108" s="50" t="s">
        <v>270</v>
      </c>
    </row>
    <row r="109" spans="2:12" ht="54.75" customHeight="1">
      <c r="B109" s="152" t="s">
        <v>115</v>
      </c>
      <c r="C109" s="153"/>
      <c r="D109" s="153"/>
      <c r="E109" s="35"/>
      <c r="F109" s="35"/>
      <c r="G109" s="35"/>
      <c r="H109" s="35"/>
      <c r="I109" s="36"/>
      <c r="J109" s="36"/>
      <c r="K109" s="37"/>
      <c r="L109" s="51"/>
    </row>
  </sheetData>
  <mergeCells count="26">
    <mergeCell ref="L3:L10"/>
    <mergeCell ref="B105:B108"/>
    <mergeCell ref="B88:B103"/>
    <mergeCell ref="B23:B25"/>
    <mergeCell ref="B55:B59"/>
    <mergeCell ref="B60:B87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:C10"/>
    <mergeCell ref="B11:C11"/>
    <mergeCell ref="E1:F1"/>
    <mergeCell ref="E4:K4"/>
    <mergeCell ref="E5:K5"/>
    <mergeCell ref="I7:I10"/>
    <mergeCell ref="J7:J10"/>
    <mergeCell ref="K7:K10"/>
    <mergeCell ref="E3:K3"/>
    <mergeCell ref="E6:K6"/>
  </mergeCells>
  <phoneticPr fontId="3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L109"/>
  <sheetViews>
    <sheetView workbookViewId="0"/>
  </sheetViews>
  <sheetFormatPr defaultColWidth="8.75" defaultRowHeight="13.5"/>
  <cols>
    <col min="1" max="1" width="4" style="3" customWidth="1"/>
    <col min="2" max="2" width="6.875" style="3" customWidth="1"/>
    <col min="3" max="3" width="20.625" style="3" customWidth="1"/>
    <col min="4" max="4" width="7" style="4" customWidth="1"/>
    <col min="5" max="11" width="11.25" style="3" customWidth="1"/>
    <col min="12" max="12" width="18.375" style="39" bestFit="1" customWidth="1"/>
    <col min="13" max="16384" width="8.75" style="3"/>
  </cols>
  <sheetData>
    <row r="1" spans="2:12" ht="17.25">
      <c r="C1" s="1"/>
      <c r="D1" s="1"/>
      <c r="E1" s="134" t="s">
        <v>344</v>
      </c>
      <c r="F1" s="134"/>
      <c r="G1" s="2" t="s">
        <v>177</v>
      </c>
      <c r="H1" s="1"/>
      <c r="I1" s="1"/>
      <c r="J1" s="1"/>
      <c r="K1" s="1"/>
      <c r="L1" s="3"/>
    </row>
    <row r="3" spans="2:12" ht="13.5" customHeight="1">
      <c r="B3" s="154" t="s">
        <v>178</v>
      </c>
      <c r="C3" s="155"/>
      <c r="D3" s="41"/>
      <c r="E3" s="150">
        <v>1</v>
      </c>
      <c r="F3" s="150"/>
      <c r="G3" s="150"/>
      <c r="H3" s="150"/>
      <c r="I3" s="150"/>
      <c r="J3" s="150"/>
      <c r="K3" s="150"/>
      <c r="L3" s="165" t="s">
        <v>187</v>
      </c>
    </row>
    <row r="4" spans="2:12" ht="12.75" customHeight="1">
      <c r="B4" s="156" t="s">
        <v>0</v>
      </c>
      <c r="C4" s="157"/>
      <c r="D4" s="40"/>
      <c r="E4" s="136" t="s">
        <v>169</v>
      </c>
      <c r="F4" s="136"/>
      <c r="G4" s="136"/>
      <c r="H4" s="136"/>
      <c r="I4" s="136"/>
      <c r="J4" s="136"/>
      <c r="K4" s="137"/>
      <c r="L4" s="166"/>
    </row>
    <row r="5" spans="2:12" ht="12.75" customHeight="1">
      <c r="B5" s="156" t="s">
        <v>2</v>
      </c>
      <c r="C5" s="157"/>
      <c r="D5" s="5"/>
      <c r="E5" s="139" t="s">
        <v>170</v>
      </c>
      <c r="F5" s="139"/>
      <c r="G5" s="139"/>
      <c r="H5" s="139"/>
      <c r="I5" s="139"/>
      <c r="J5" s="139"/>
      <c r="K5" s="140"/>
      <c r="L5" s="166"/>
    </row>
    <row r="6" spans="2:12" ht="12.75" customHeight="1">
      <c r="B6" s="156" t="s">
        <v>179</v>
      </c>
      <c r="C6" s="157"/>
      <c r="D6" s="5"/>
      <c r="E6" s="139" t="s">
        <v>229</v>
      </c>
      <c r="F6" s="139"/>
      <c r="G6" s="139"/>
      <c r="H6" s="139"/>
      <c r="I6" s="139"/>
      <c r="J6" s="139"/>
      <c r="K6" s="140"/>
      <c r="L6" s="166"/>
    </row>
    <row r="7" spans="2:12" ht="12.75" customHeight="1">
      <c r="B7" s="156" t="s">
        <v>3</v>
      </c>
      <c r="C7" s="157"/>
      <c r="D7" s="5"/>
      <c r="E7" s="6">
        <v>45761</v>
      </c>
      <c r="F7" s="6">
        <v>45847</v>
      </c>
      <c r="G7" s="6">
        <v>45938</v>
      </c>
      <c r="H7" s="7">
        <v>46041</v>
      </c>
      <c r="I7" s="141" t="s">
        <v>167</v>
      </c>
      <c r="J7" s="144" t="s">
        <v>166</v>
      </c>
      <c r="K7" s="147" t="s">
        <v>165</v>
      </c>
      <c r="L7" s="166"/>
    </row>
    <row r="8" spans="2:12" ht="12.75" customHeight="1">
      <c r="B8" s="156" t="s">
        <v>7</v>
      </c>
      <c r="C8" s="157"/>
      <c r="D8" s="5" t="s">
        <v>8</v>
      </c>
      <c r="E8" s="8" t="s">
        <v>354</v>
      </c>
      <c r="F8" s="8" t="s">
        <v>433</v>
      </c>
      <c r="G8" s="8" t="s">
        <v>455</v>
      </c>
      <c r="H8" s="8" t="s">
        <v>507</v>
      </c>
      <c r="I8" s="142"/>
      <c r="J8" s="145"/>
      <c r="K8" s="148"/>
      <c r="L8" s="166"/>
    </row>
    <row r="9" spans="2:12" ht="12.75" customHeight="1">
      <c r="B9" s="156" t="s">
        <v>9</v>
      </c>
      <c r="C9" s="157"/>
      <c r="D9" s="5" t="s">
        <v>8</v>
      </c>
      <c r="E9" s="8" t="s">
        <v>361</v>
      </c>
      <c r="F9" s="8" t="s">
        <v>437</v>
      </c>
      <c r="G9" s="8" t="s">
        <v>389</v>
      </c>
      <c r="H9" s="8" t="s">
        <v>358</v>
      </c>
      <c r="I9" s="142"/>
      <c r="J9" s="145"/>
      <c r="K9" s="148"/>
      <c r="L9" s="166"/>
    </row>
    <row r="10" spans="2:12" ht="12.75" customHeight="1">
      <c r="B10" s="161" t="s">
        <v>10</v>
      </c>
      <c r="C10" s="162"/>
      <c r="D10" s="9" t="s">
        <v>11</v>
      </c>
      <c r="E10" s="10"/>
      <c r="F10" s="10"/>
      <c r="G10" s="10"/>
      <c r="H10" s="11"/>
      <c r="I10" s="143"/>
      <c r="J10" s="146"/>
      <c r="K10" s="149"/>
      <c r="L10" s="167"/>
    </row>
    <row r="11" spans="2:12" ht="12.75" customHeight="1">
      <c r="B11" s="163" t="s">
        <v>12</v>
      </c>
      <c r="C11" s="164"/>
      <c r="D11" s="12"/>
      <c r="E11" s="13"/>
      <c r="F11" s="13"/>
      <c r="G11" s="13"/>
      <c r="H11" s="13"/>
      <c r="I11" s="14"/>
      <c r="J11" s="14"/>
      <c r="K11" s="15"/>
      <c r="L11" s="48"/>
    </row>
    <row r="12" spans="2:12" ht="12.75" customHeight="1">
      <c r="B12" s="158" t="s">
        <v>180</v>
      </c>
      <c r="C12" s="47" t="s">
        <v>13</v>
      </c>
      <c r="D12" s="17"/>
      <c r="E12" s="18"/>
      <c r="F12" s="18"/>
      <c r="G12" s="18"/>
      <c r="H12" s="18"/>
      <c r="I12" s="18"/>
      <c r="J12" s="18"/>
      <c r="K12" s="19"/>
      <c r="L12" s="49" t="s">
        <v>231</v>
      </c>
    </row>
    <row r="13" spans="2:12" ht="12.75" customHeight="1">
      <c r="B13" s="158"/>
      <c r="C13" s="16" t="s">
        <v>14</v>
      </c>
      <c r="D13" s="17" t="s">
        <v>15</v>
      </c>
      <c r="E13" s="18"/>
      <c r="F13" s="18"/>
      <c r="G13" s="18"/>
      <c r="H13" s="18"/>
      <c r="I13" s="18"/>
      <c r="J13" s="18"/>
      <c r="K13" s="19"/>
      <c r="L13" s="49" t="s">
        <v>248</v>
      </c>
    </row>
    <row r="14" spans="2:12" ht="12.75" customHeight="1">
      <c r="B14" s="158"/>
      <c r="C14" s="16" t="s">
        <v>16</v>
      </c>
      <c r="D14" s="17" t="s">
        <v>15</v>
      </c>
      <c r="E14" s="18"/>
      <c r="F14" s="18"/>
      <c r="G14" s="18"/>
      <c r="H14" s="18"/>
      <c r="I14" s="18"/>
      <c r="J14" s="18"/>
      <c r="K14" s="19"/>
      <c r="L14" s="49" t="s">
        <v>189</v>
      </c>
    </row>
    <row r="15" spans="2:12" ht="12.75" customHeight="1">
      <c r="B15" s="158"/>
      <c r="C15" s="16" t="s">
        <v>17</v>
      </c>
      <c r="D15" s="17" t="s">
        <v>15</v>
      </c>
      <c r="E15" s="18"/>
      <c r="F15" s="18"/>
      <c r="G15" s="18"/>
      <c r="H15" s="18"/>
      <c r="I15" s="18"/>
      <c r="J15" s="18"/>
      <c r="K15" s="18"/>
      <c r="L15" s="49" t="s">
        <v>247</v>
      </c>
    </row>
    <row r="16" spans="2:12" ht="12.75" customHeight="1">
      <c r="B16" s="158"/>
      <c r="C16" s="16" t="s">
        <v>18</v>
      </c>
      <c r="D16" s="17" t="s">
        <v>15</v>
      </c>
      <c r="E16" s="18"/>
      <c r="F16" s="18"/>
      <c r="G16" s="18"/>
      <c r="H16" s="18"/>
      <c r="I16" s="18"/>
      <c r="J16" s="18"/>
      <c r="K16" s="19"/>
      <c r="L16" s="49" t="s">
        <v>189</v>
      </c>
    </row>
    <row r="17" spans="2:12" ht="12.75" customHeight="1">
      <c r="B17" s="158"/>
      <c r="C17" s="16" t="s">
        <v>26</v>
      </c>
      <c r="D17" s="20" t="s">
        <v>341</v>
      </c>
      <c r="E17" s="18"/>
      <c r="F17" s="18"/>
      <c r="G17" s="18"/>
      <c r="H17" s="18"/>
      <c r="I17" s="18"/>
      <c r="J17" s="18"/>
      <c r="K17" s="19"/>
      <c r="L17" s="49" t="s">
        <v>345</v>
      </c>
    </row>
    <row r="18" spans="2:12" ht="12.75" customHeight="1">
      <c r="B18" s="158"/>
      <c r="C18" s="16" t="s">
        <v>19</v>
      </c>
      <c r="D18" s="17" t="s">
        <v>15</v>
      </c>
      <c r="E18" s="18"/>
      <c r="F18" s="18"/>
      <c r="G18" s="18"/>
      <c r="H18" s="18"/>
      <c r="I18" s="18"/>
      <c r="J18" s="18"/>
      <c r="K18" s="19"/>
      <c r="L18" s="49" t="s">
        <v>235</v>
      </c>
    </row>
    <row r="19" spans="2:12" ht="12.75" customHeight="1">
      <c r="B19" s="158"/>
      <c r="C19" s="16" t="s">
        <v>20</v>
      </c>
      <c r="D19" s="17" t="s">
        <v>15</v>
      </c>
      <c r="E19" s="18"/>
      <c r="F19" s="18"/>
      <c r="G19" s="18"/>
      <c r="H19" s="18"/>
      <c r="I19" s="18"/>
      <c r="J19" s="18"/>
      <c r="K19" s="18"/>
      <c r="L19" s="49" t="s">
        <v>250</v>
      </c>
    </row>
    <row r="20" spans="2:12" ht="12.75" customHeight="1">
      <c r="B20" s="158"/>
      <c r="C20" s="16" t="s">
        <v>21</v>
      </c>
      <c r="D20" s="17" t="s">
        <v>15</v>
      </c>
      <c r="E20" s="18"/>
      <c r="F20" s="18"/>
      <c r="G20" s="18"/>
      <c r="H20" s="18"/>
      <c r="I20" s="18"/>
      <c r="J20" s="18"/>
      <c r="K20" s="18"/>
      <c r="L20" s="49" t="s">
        <v>252</v>
      </c>
    </row>
    <row r="21" spans="2:12" ht="12.75" customHeight="1">
      <c r="B21" s="158"/>
      <c r="C21" s="16" t="s">
        <v>22</v>
      </c>
      <c r="D21" s="17" t="s">
        <v>15</v>
      </c>
      <c r="E21" s="18"/>
      <c r="F21" s="18"/>
      <c r="G21" s="18"/>
      <c r="H21" s="18"/>
      <c r="I21" s="18"/>
      <c r="J21" s="18"/>
      <c r="K21" s="19"/>
      <c r="L21" s="49" t="s">
        <v>242</v>
      </c>
    </row>
    <row r="22" spans="2:12" ht="12.75" customHeight="1">
      <c r="B22" s="158"/>
      <c r="C22" s="23" t="s">
        <v>23</v>
      </c>
      <c r="D22" s="55" t="s">
        <v>15</v>
      </c>
      <c r="E22" s="56"/>
      <c r="F22" s="56"/>
      <c r="G22" s="56"/>
      <c r="H22" s="56"/>
      <c r="I22" s="56"/>
      <c r="J22" s="56"/>
      <c r="K22" s="57"/>
      <c r="L22" s="50" t="s">
        <v>255</v>
      </c>
    </row>
    <row r="23" spans="2:12" ht="12.75" customHeight="1">
      <c r="B23" s="168" t="s">
        <v>181</v>
      </c>
      <c r="C23" s="80" t="s">
        <v>142</v>
      </c>
      <c r="D23" s="65" t="s">
        <v>15</v>
      </c>
      <c r="E23" s="94">
        <v>8.5</v>
      </c>
      <c r="F23" s="94">
        <v>5.5</v>
      </c>
      <c r="G23" s="110">
        <v>7</v>
      </c>
      <c r="H23" s="130">
        <v>8.1</v>
      </c>
      <c r="I23" s="105">
        <f>AVERAGE(E23:H23)</f>
        <v>7.2750000000000004</v>
      </c>
      <c r="J23" s="105">
        <f>MAX(E23:H23)</f>
        <v>8.5</v>
      </c>
      <c r="K23" s="106">
        <f>MIN(E23:H23)</f>
        <v>5.5</v>
      </c>
      <c r="L23" s="48" t="s">
        <v>245</v>
      </c>
    </row>
    <row r="24" spans="2:12" ht="12.75" customHeight="1">
      <c r="B24" s="169"/>
      <c r="C24" s="16" t="s">
        <v>24</v>
      </c>
      <c r="D24" s="21" t="s">
        <v>25</v>
      </c>
      <c r="E24" s="26">
        <v>5.5</v>
      </c>
      <c r="F24" s="90">
        <v>9</v>
      </c>
      <c r="G24" s="90">
        <v>8</v>
      </c>
      <c r="H24" s="90">
        <v>9</v>
      </c>
      <c r="I24" s="95">
        <f>AVERAGE(E24:H24)</f>
        <v>7.875</v>
      </c>
      <c r="J24" s="95">
        <f>MAX(E24:H24)</f>
        <v>9</v>
      </c>
      <c r="K24" s="96">
        <f>MIN(E24:H24)</f>
        <v>5.5</v>
      </c>
      <c r="L24" s="49" t="s">
        <v>245</v>
      </c>
    </row>
    <row r="25" spans="2:12" ht="12.75" customHeight="1">
      <c r="B25" s="170"/>
      <c r="C25" s="68"/>
      <c r="D25" s="81"/>
      <c r="E25" s="74"/>
      <c r="F25" s="74"/>
      <c r="G25" s="74"/>
      <c r="H25" s="74"/>
      <c r="I25" s="74"/>
      <c r="J25" s="74"/>
      <c r="K25" s="75"/>
      <c r="L25" s="53"/>
    </row>
    <row r="26" spans="2:12" ht="12.75" customHeight="1">
      <c r="B26" s="43" t="s">
        <v>182</v>
      </c>
      <c r="C26" s="76" t="s">
        <v>27</v>
      </c>
      <c r="D26" s="77" t="s">
        <v>15</v>
      </c>
      <c r="E26" s="78"/>
      <c r="F26" s="78"/>
      <c r="G26" s="78"/>
      <c r="H26" s="78"/>
      <c r="I26" s="78"/>
      <c r="J26" s="78"/>
      <c r="K26" s="79"/>
      <c r="L26" s="51" t="s">
        <v>189</v>
      </c>
    </row>
    <row r="27" spans="2:12" ht="12.75" customHeight="1">
      <c r="B27" s="159" t="s">
        <v>183</v>
      </c>
      <c r="C27" s="47" t="s">
        <v>28</v>
      </c>
      <c r="D27" s="72" t="s">
        <v>15</v>
      </c>
      <c r="E27" s="62"/>
      <c r="F27" s="62"/>
      <c r="G27" s="62"/>
      <c r="H27" s="62"/>
      <c r="I27" s="62"/>
      <c r="J27" s="62"/>
      <c r="K27" s="62"/>
      <c r="L27" s="52" t="s">
        <v>190</v>
      </c>
    </row>
    <row r="28" spans="2:12" ht="12.75" customHeight="1">
      <c r="B28" s="158"/>
      <c r="C28" s="16" t="s">
        <v>29</v>
      </c>
      <c r="D28" s="17" t="s">
        <v>15</v>
      </c>
      <c r="E28" s="18"/>
      <c r="F28" s="18"/>
      <c r="G28" s="18"/>
      <c r="H28" s="18"/>
      <c r="I28" s="18"/>
      <c r="J28" s="18"/>
      <c r="K28" s="18"/>
      <c r="L28" s="49" t="s">
        <v>191</v>
      </c>
    </row>
    <row r="29" spans="2:12" ht="12.75" customHeight="1">
      <c r="B29" s="158"/>
      <c r="C29" s="16" t="s">
        <v>30</v>
      </c>
      <c r="D29" s="17" t="s">
        <v>15</v>
      </c>
      <c r="E29" s="18"/>
      <c r="F29" s="18"/>
      <c r="G29" s="18"/>
      <c r="H29" s="18"/>
      <c r="I29" s="18"/>
      <c r="J29" s="18"/>
      <c r="K29" s="18"/>
      <c r="L29" s="49" t="s">
        <v>192</v>
      </c>
    </row>
    <row r="30" spans="2:12" ht="12.75" customHeight="1">
      <c r="B30" s="158"/>
      <c r="C30" s="16" t="s">
        <v>31</v>
      </c>
      <c r="D30" s="17" t="s">
        <v>15</v>
      </c>
      <c r="E30" s="18"/>
      <c r="F30" s="18"/>
      <c r="G30" s="18"/>
      <c r="H30" s="18"/>
      <c r="I30" s="18"/>
      <c r="J30" s="18"/>
      <c r="K30" s="18"/>
      <c r="L30" s="49" t="s">
        <v>195</v>
      </c>
    </row>
    <row r="31" spans="2:12" ht="12.75" customHeight="1">
      <c r="B31" s="158"/>
      <c r="C31" s="16" t="s">
        <v>32</v>
      </c>
      <c r="D31" s="17" t="s">
        <v>15</v>
      </c>
      <c r="E31" s="18"/>
      <c r="F31" s="18"/>
      <c r="G31" s="18"/>
      <c r="H31" s="18"/>
      <c r="I31" s="18"/>
      <c r="J31" s="18"/>
      <c r="K31" s="18"/>
      <c r="L31" s="49" t="s">
        <v>192</v>
      </c>
    </row>
    <row r="32" spans="2:12" ht="12.75" customHeight="1">
      <c r="B32" s="158"/>
      <c r="C32" s="16" t="s">
        <v>33</v>
      </c>
      <c r="D32" s="17" t="s">
        <v>15</v>
      </c>
      <c r="E32" s="18"/>
      <c r="F32" s="18"/>
      <c r="G32" s="18"/>
      <c r="H32" s="18"/>
      <c r="I32" s="18"/>
      <c r="J32" s="18"/>
      <c r="K32" s="18"/>
      <c r="L32" s="49" t="s">
        <v>194</v>
      </c>
    </row>
    <row r="33" spans="2:12" ht="12.75" hidden="1" customHeight="1">
      <c r="B33" s="158"/>
      <c r="C33" s="16" t="s">
        <v>34</v>
      </c>
      <c r="D33" s="17" t="s">
        <v>15</v>
      </c>
      <c r="E33" s="18"/>
      <c r="F33" s="18"/>
      <c r="G33" s="18"/>
      <c r="H33" s="18"/>
      <c r="I33" s="18"/>
      <c r="J33" s="18"/>
      <c r="K33" s="18"/>
      <c r="L33" s="49"/>
    </row>
    <row r="34" spans="2:12" ht="12.75" customHeight="1">
      <c r="B34" s="158"/>
      <c r="C34" s="22" t="s">
        <v>35</v>
      </c>
      <c r="D34" s="17" t="s">
        <v>15</v>
      </c>
      <c r="E34" s="18"/>
      <c r="F34" s="18"/>
      <c r="G34" s="18"/>
      <c r="H34" s="18"/>
      <c r="I34" s="18"/>
      <c r="J34" s="18"/>
      <c r="K34" s="18"/>
      <c r="L34" s="49" t="s">
        <v>191</v>
      </c>
    </row>
    <row r="35" spans="2:12" ht="12.75" customHeight="1">
      <c r="B35" s="158"/>
      <c r="C35" s="16" t="s">
        <v>36</v>
      </c>
      <c r="D35" s="17" t="s">
        <v>15</v>
      </c>
      <c r="E35" s="18"/>
      <c r="F35" s="18"/>
      <c r="G35" s="18"/>
      <c r="H35" s="18"/>
      <c r="I35" s="18"/>
      <c r="J35" s="18"/>
      <c r="K35" s="18"/>
      <c r="L35" s="49" t="s">
        <v>195</v>
      </c>
    </row>
    <row r="36" spans="2:12" ht="12.75" customHeight="1">
      <c r="B36" s="158"/>
      <c r="C36" s="16" t="s">
        <v>37</v>
      </c>
      <c r="D36" s="17" t="s">
        <v>15</v>
      </c>
      <c r="E36" s="18"/>
      <c r="F36" s="18"/>
      <c r="G36" s="18"/>
      <c r="H36" s="18"/>
      <c r="I36" s="18"/>
      <c r="J36" s="18"/>
      <c r="K36" s="18"/>
      <c r="L36" s="49" t="s">
        <v>196</v>
      </c>
    </row>
    <row r="37" spans="2:12" ht="12.75" customHeight="1">
      <c r="B37" s="158"/>
      <c r="C37" s="16" t="s">
        <v>38</v>
      </c>
      <c r="D37" s="17" t="s">
        <v>15</v>
      </c>
      <c r="E37" s="18"/>
      <c r="F37" s="18"/>
      <c r="G37" s="18"/>
      <c r="H37" s="18"/>
      <c r="I37" s="18"/>
      <c r="J37" s="18"/>
      <c r="K37" s="18"/>
      <c r="L37" s="49" t="s">
        <v>197</v>
      </c>
    </row>
    <row r="38" spans="2:12" ht="12.75" customHeight="1">
      <c r="B38" s="158"/>
      <c r="C38" s="16" t="s">
        <v>39</v>
      </c>
      <c r="D38" s="17" t="s">
        <v>15</v>
      </c>
      <c r="E38" s="18"/>
      <c r="F38" s="18"/>
      <c r="G38" s="18"/>
      <c r="H38" s="18"/>
      <c r="I38" s="18"/>
      <c r="J38" s="18"/>
      <c r="K38" s="18"/>
      <c r="L38" s="49" t="s">
        <v>198</v>
      </c>
    </row>
    <row r="39" spans="2:12" ht="12.75" customHeight="1">
      <c r="B39" s="158"/>
      <c r="C39" s="16" t="s">
        <v>40</v>
      </c>
      <c r="D39" s="17" t="s">
        <v>15</v>
      </c>
      <c r="E39" s="18"/>
      <c r="F39" s="18"/>
      <c r="G39" s="18"/>
      <c r="H39" s="18"/>
      <c r="I39" s="18"/>
      <c r="J39" s="18"/>
      <c r="K39" s="18"/>
      <c r="L39" s="49" t="s">
        <v>199</v>
      </c>
    </row>
    <row r="40" spans="2:12" ht="12.75" customHeight="1">
      <c r="B40" s="158"/>
      <c r="C40" s="16" t="s">
        <v>41</v>
      </c>
      <c r="D40" s="17" t="s">
        <v>15</v>
      </c>
      <c r="E40" s="18"/>
      <c r="F40" s="18"/>
      <c r="G40" s="18"/>
      <c r="H40" s="18"/>
      <c r="I40" s="18"/>
      <c r="J40" s="18"/>
      <c r="K40" s="18"/>
      <c r="L40" s="49" t="s">
        <v>200</v>
      </c>
    </row>
    <row r="41" spans="2:12" ht="12.75" customHeight="1">
      <c r="B41" s="158"/>
      <c r="C41" s="16" t="s">
        <v>42</v>
      </c>
      <c r="D41" s="17" t="s">
        <v>15</v>
      </c>
      <c r="E41" s="18"/>
      <c r="F41" s="18"/>
      <c r="G41" s="18"/>
      <c r="H41" s="18"/>
      <c r="I41" s="18"/>
      <c r="J41" s="18"/>
      <c r="K41" s="18"/>
      <c r="L41" s="49" t="s">
        <v>201</v>
      </c>
    </row>
    <row r="42" spans="2:12" ht="12.75" customHeight="1">
      <c r="B42" s="158"/>
      <c r="C42" s="16" t="s">
        <v>43</v>
      </c>
      <c r="D42" s="17" t="s">
        <v>15</v>
      </c>
      <c r="E42" s="18"/>
      <c r="F42" s="18"/>
      <c r="G42" s="18"/>
      <c r="H42" s="18"/>
      <c r="I42" s="18"/>
      <c r="J42" s="18"/>
      <c r="K42" s="18"/>
      <c r="L42" s="49" t="s">
        <v>192</v>
      </c>
    </row>
    <row r="43" spans="2:12" ht="12.75" customHeight="1">
      <c r="B43" s="158"/>
      <c r="C43" s="16" t="s">
        <v>44</v>
      </c>
      <c r="D43" s="17" t="s">
        <v>15</v>
      </c>
      <c r="E43" s="18"/>
      <c r="F43" s="18"/>
      <c r="G43" s="18"/>
      <c r="H43" s="18"/>
      <c r="I43" s="18"/>
      <c r="J43" s="18"/>
      <c r="K43" s="18"/>
      <c r="L43" s="49" t="s">
        <v>192</v>
      </c>
    </row>
    <row r="44" spans="2:12" ht="12.75" customHeight="1">
      <c r="B44" s="158"/>
      <c r="C44" s="16" t="s">
        <v>45</v>
      </c>
      <c r="D44" s="17" t="s">
        <v>15</v>
      </c>
      <c r="E44" s="18"/>
      <c r="F44" s="18"/>
      <c r="G44" s="18"/>
      <c r="H44" s="18"/>
      <c r="I44" s="18"/>
      <c r="J44" s="18"/>
      <c r="K44" s="18"/>
      <c r="L44" s="49" t="s">
        <v>196</v>
      </c>
    </row>
    <row r="45" spans="2:12" ht="12.75" customHeight="1">
      <c r="B45" s="158"/>
      <c r="C45" s="16" t="s">
        <v>46</v>
      </c>
      <c r="D45" s="17" t="s">
        <v>15</v>
      </c>
      <c r="E45" s="18"/>
      <c r="F45" s="18"/>
      <c r="G45" s="18"/>
      <c r="H45" s="18"/>
      <c r="I45" s="18"/>
      <c r="J45" s="18"/>
      <c r="K45" s="18"/>
      <c r="L45" s="49" t="s">
        <v>201</v>
      </c>
    </row>
    <row r="46" spans="2:12" ht="12.75" customHeight="1">
      <c r="B46" s="158"/>
      <c r="C46" s="16" t="s">
        <v>47</v>
      </c>
      <c r="D46" s="17" t="s">
        <v>15</v>
      </c>
      <c r="E46" s="18"/>
      <c r="F46" s="18"/>
      <c r="G46" s="18"/>
      <c r="H46" s="18"/>
      <c r="I46" s="18"/>
      <c r="J46" s="18"/>
      <c r="K46" s="18"/>
      <c r="L46" s="49" t="s">
        <v>202</v>
      </c>
    </row>
    <row r="47" spans="2:12" ht="12.75" customHeight="1">
      <c r="B47" s="158"/>
      <c r="C47" s="16" t="s">
        <v>48</v>
      </c>
      <c r="D47" s="17" t="s">
        <v>15</v>
      </c>
      <c r="E47" s="18"/>
      <c r="F47" s="18"/>
      <c r="G47" s="18"/>
      <c r="H47" s="18"/>
      <c r="I47" s="18"/>
      <c r="J47" s="18"/>
      <c r="K47" s="18"/>
      <c r="L47" s="49" t="s">
        <v>195</v>
      </c>
    </row>
    <row r="48" spans="2:12" ht="12.75" customHeight="1">
      <c r="B48" s="158"/>
      <c r="C48" s="16" t="s">
        <v>49</v>
      </c>
      <c r="D48" s="17" t="s">
        <v>15</v>
      </c>
      <c r="E48" s="18"/>
      <c r="F48" s="18"/>
      <c r="G48" s="18"/>
      <c r="H48" s="18"/>
      <c r="I48" s="18"/>
      <c r="J48" s="18"/>
      <c r="K48" s="18"/>
      <c r="L48" s="49" t="s">
        <v>192</v>
      </c>
    </row>
    <row r="49" spans="2:12" ht="12.75" customHeight="1">
      <c r="B49" s="158"/>
      <c r="C49" s="16" t="s">
        <v>50</v>
      </c>
      <c r="D49" s="17" t="s">
        <v>15</v>
      </c>
      <c r="E49" s="18"/>
      <c r="F49" s="18"/>
      <c r="G49" s="18"/>
      <c r="H49" s="18"/>
      <c r="I49" s="18"/>
      <c r="J49" s="18"/>
      <c r="K49" s="18"/>
      <c r="L49" s="49" t="s">
        <v>192</v>
      </c>
    </row>
    <row r="50" spans="2:12" ht="12.75" customHeight="1">
      <c r="B50" s="158"/>
      <c r="C50" s="23" t="s">
        <v>51</v>
      </c>
      <c r="D50" s="17" t="s">
        <v>15</v>
      </c>
      <c r="E50" s="18"/>
      <c r="F50" s="18"/>
      <c r="G50" s="18"/>
      <c r="H50" s="18"/>
      <c r="I50" s="18"/>
      <c r="J50" s="18"/>
      <c r="K50" s="18"/>
      <c r="L50" s="49" t="s">
        <v>203</v>
      </c>
    </row>
    <row r="51" spans="2:12" ht="12.75" customHeight="1">
      <c r="B51" s="158"/>
      <c r="C51" s="16" t="s">
        <v>52</v>
      </c>
      <c r="D51" s="17" t="s">
        <v>15</v>
      </c>
      <c r="E51" s="18"/>
      <c r="F51" s="18"/>
      <c r="G51" s="18"/>
      <c r="H51" s="18"/>
      <c r="I51" s="18"/>
      <c r="J51" s="18"/>
      <c r="K51" s="18"/>
      <c r="L51" s="49" t="s">
        <v>204</v>
      </c>
    </row>
    <row r="52" spans="2:12" ht="12.75" customHeight="1">
      <c r="B52" s="158"/>
      <c r="C52" s="16" t="s">
        <v>53</v>
      </c>
      <c r="D52" s="17" t="s">
        <v>15</v>
      </c>
      <c r="E52" s="18"/>
      <c r="F52" s="18"/>
      <c r="G52" s="18"/>
      <c r="H52" s="18"/>
      <c r="I52" s="18"/>
      <c r="J52" s="18"/>
      <c r="K52" s="19"/>
      <c r="L52" s="49" t="s">
        <v>200</v>
      </c>
    </row>
    <row r="53" spans="2:12" ht="12.75" customHeight="1">
      <c r="B53" s="160"/>
      <c r="C53" s="24" t="s">
        <v>54</v>
      </c>
      <c r="D53" s="17" t="s">
        <v>15</v>
      </c>
      <c r="E53" s="18"/>
      <c r="F53" s="18"/>
      <c r="G53" s="18"/>
      <c r="H53" s="18"/>
      <c r="I53" s="18"/>
      <c r="J53" s="18"/>
      <c r="K53" s="19"/>
      <c r="L53" s="49" t="s">
        <v>193</v>
      </c>
    </row>
    <row r="54" spans="2:12" ht="12.75" hidden="1" customHeight="1">
      <c r="B54" s="42"/>
      <c r="C54" s="54" t="s">
        <v>55</v>
      </c>
      <c r="D54" s="55" t="s">
        <v>15</v>
      </c>
      <c r="E54" s="56"/>
      <c r="F54" s="56"/>
      <c r="G54" s="56"/>
      <c r="H54" s="56"/>
      <c r="I54" s="56"/>
      <c r="J54" s="56"/>
      <c r="K54" s="57"/>
      <c r="L54" s="50"/>
    </row>
    <row r="55" spans="2:12" ht="12.75" customHeight="1">
      <c r="B55" s="171" t="s">
        <v>184</v>
      </c>
      <c r="C55" s="64" t="s">
        <v>56</v>
      </c>
      <c r="D55" s="65" t="s">
        <v>15</v>
      </c>
      <c r="E55" s="66"/>
      <c r="F55" s="66"/>
      <c r="G55" s="66"/>
      <c r="H55" s="66"/>
      <c r="I55" s="66"/>
      <c r="J55" s="66"/>
      <c r="K55" s="67"/>
      <c r="L55" s="48" t="s">
        <v>205</v>
      </c>
    </row>
    <row r="56" spans="2:12" ht="12.75" hidden="1" customHeight="1">
      <c r="B56" s="172"/>
      <c r="C56" s="24" t="s">
        <v>57</v>
      </c>
      <c r="D56" s="17" t="s">
        <v>15</v>
      </c>
      <c r="E56" s="18"/>
      <c r="F56" s="18"/>
      <c r="G56" s="18"/>
      <c r="H56" s="18"/>
      <c r="I56" s="18"/>
      <c r="J56" s="18"/>
      <c r="K56" s="19"/>
      <c r="L56" s="49" t="s">
        <v>205</v>
      </c>
    </row>
    <row r="57" spans="2:12" ht="12.75" customHeight="1">
      <c r="B57" s="172"/>
      <c r="C57" s="24" t="s">
        <v>58</v>
      </c>
      <c r="D57" s="17" t="s">
        <v>15</v>
      </c>
      <c r="E57" s="18"/>
      <c r="F57" s="18"/>
      <c r="G57" s="18"/>
      <c r="H57" s="18"/>
      <c r="I57" s="18"/>
      <c r="J57" s="18"/>
      <c r="K57" s="19"/>
      <c r="L57" s="49" t="s">
        <v>205</v>
      </c>
    </row>
    <row r="58" spans="2:12" ht="12.75" customHeight="1">
      <c r="B58" s="172"/>
      <c r="C58" s="24" t="s">
        <v>59</v>
      </c>
      <c r="D58" s="17" t="s">
        <v>15</v>
      </c>
      <c r="E58" s="18"/>
      <c r="F58" s="18"/>
      <c r="G58" s="18"/>
      <c r="H58" s="18"/>
      <c r="I58" s="18"/>
      <c r="J58" s="18"/>
      <c r="K58" s="19"/>
      <c r="L58" s="49" t="s">
        <v>205</v>
      </c>
    </row>
    <row r="59" spans="2:12" ht="12.75" customHeight="1">
      <c r="B59" s="173"/>
      <c r="C59" s="73" t="s">
        <v>60</v>
      </c>
      <c r="D59" s="69" t="s">
        <v>15</v>
      </c>
      <c r="E59" s="74"/>
      <c r="F59" s="74"/>
      <c r="G59" s="74"/>
      <c r="H59" s="74"/>
      <c r="I59" s="74"/>
      <c r="J59" s="74"/>
      <c r="K59" s="75"/>
      <c r="L59" s="53" t="s">
        <v>205</v>
      </c>
    </row>
    <row r="60" spans="2:12" ht="12.75" customHeight="1">
      <c r="B60" s="159" t="s">
        <v>185</v>
      </c>
      <c r="C60" s="47" t="s">
        <v>61</v>
      </c>
      <c r="D60" s="72" t="s">
        <v>15</v>
      </c>
      <c r="E60" s="62"/>
      <c r="F60" s="62"/>
      <c r="G60" s="62"/>
      <c r="H60" s="62"/>
      <c r="I60" s="62"/>
      <c r="J60" s="62"/>
      <c r="K60" s="63"/>
      <c r="L60" s="52" t="s">
        <v>206</v>
      </c>
    </row>
    <row r="61" spans="2:12" ht="12.75" customHeight="1">
      <c r="B61" s="158"/>
      <c r="C61" s="16" t="s">
        <v>62</v>
      </c>
      <c r="D61" s="17" t="s">
        <v>15</v>
      </c>
      <c r="E61" s="18"/>
      <c r="F61" s="18"/>
      <c r="G61" s="18"/>
      <c r="H61" s="18"/>
      <c r="I61" s="18"/>
      <c r="J61" s="18"/>
      <c r="K61" s="19"/>
      <c r="L61" s="49" t="s">
        <v>199</v>
      </c>
    </row>
    <row r="62" spans="2:12" ht="12.75" customHeight="1">
      <c r="B62" s="158"/>
      <c r="C62" s="16" t="s">
        <v>63</v>
      </c>
      <c r="D62" s="17" t="s">
        <v>15</v>
      </c>
      <c r="E62" s="18"/>
      <c r="F62" s="18"/>
      <c r="G62" s="18"/>
      <c r="H62" s="18"/>
      <c r="I62" s="18"/>
      <c r="J62" s="18"/>
      <c r="K62" s="19"/>
      <c r="L62" s="49" t="s">
        <v>206</v>
      </c>
    </row>
    <row r="63" spans="2:12" ht="12.75" customHeight="1">
      <c r="B63" s="158"/>
      <c r="C63" s="16" t="s">
        <v>64</v>
      </c>
      <c r="D63" s="17" t="s">
        <v>15</v>
      </c>
      <c r="E63" s="18"/>
      <c r="F63" s="18"/>
      <c r="G63" s="18"/>
      <c r="H63" s="18"/>
      <c r="I63" s="18"/>
      <c r="J63" s="18"/>
      <c r="K63" s="19"/>
      <c r="L63" s="49" t="s">
        <v>207</v>
      </c>
    </row>
    <row r="64" spans="2:12" ht="12.75" customHeight="1">
      <c r="B64" s="158"/>
      <c r="C64" s="16" t="s">
        <v>65</v>
      </c>
      <c r="D64" s="17" t="s">
        <v>15</v>
      </c>
      <c r="E64" s="18"/>
      <c r="F64" s="18"/>
      <c r="G64" s="18"/>
      <c r="H64" s="18"/>
      <c r="I64" s="18"/>
      <c r="J64" s="18"/>
      <c r="K64" s="19"/>
      <c r="L64" s="49" t="s">
        <v>208</v>
      </c>
    </row>
    <row r="65" spans="2:12" ht="12.75" customHeight="1">
      <c r="B65" s="158"/>
      <c r="C65" s="16" t="s">
        <v>66</v>
      </c>
      <c r="D65" s="17" t="s">
        <v>15</v>
      </c>
      <c r="E65" s="18"/>
      <c r="F65" s="18"/>
      <c r="G65" s="18"/>
      <c r="H65" s="18"/>
      <c r="I65" s="18"/>
      <c r="J65" s="18"/>
      <c r="K65" s="19"/>
      <c r="L65" s="49" t="s">
        <v>209</v>
      </c>
    </row>
    <row r="66" spans="2:12" ht="12.75" customHeight="1">
      <c r="B66" s="158"/>
      <c r="C66" s="16" t="s">
        <v>67</v>
      </c>
      <c r="D66" s="17" t="s">
        <v>15</v>
      </c>
      <c r="E66" s="18"/>
      <c r="F66" s="18"/>
      <c r="G66" s="18"/>
      <c r="H66" s="18"/>
      <c r="I66" s="18"/>
      <c r="J66" s="18"/>
      <c r="K66" s="19"/>
      <c r="L66" s="49" t="s">
        <v>202</v>
      </c>
    </row>
    <row r="67" spans="2:12" ht="12.75" customHeight="1">
      <c r="B67" s="158"/>
      <c r="C67" s="16" t="s">
        <v>68</v>
      </c>
      <c r="D67" s="17" t="s">
        <v>15</v>
      </c>
      <c r="E67" s="18"/>
      <c r="F67" s="18"/>
      <c r="G67" s="18"/>
      <c r="H67" s="18"/>
      <c r="I67" s="18"/>
      <c r="J67" s="18"/>
      <c r="K67" s="19"/>
      <c r="L67" s="49" t="s">
        <v>199</v>
      </c>
    </row>
    <row r="68" spans="2:12" ht="12.75" customHeight="1">
      <c r="B68" s="158"/>
      <c r="C68" s="16" t="s">
        <v>69</v>
      </c>
      <c r="D68" s="17" t="s">
        <v>15</v>
      </c>
      <c r="E68" s="18"/>
      <c r="F68" s="18"/>
      <c r="G68" s="18"/>
      <c r="H68" s="18"/>
      <c r="I68" s="18"/>
      <c r="J68" s="18"/>
      <c r="K68" s="19"/>
      <c r="L68" s="49" t="s">
        <v>199</v>
      </c>
    </row>
    <row r="69" spans="2:12" ht="12.75" customHeight="1">
      <c r="B69" s="158"/>
      <c r="C69" s="16" t="s">
        <v>70</v>
      </c>
      <c r="D69" s="17" t="s">
        <v>15</v>
      </c>
      <c r="E69" s="18"/>
      <c r="F69" s="18"/>
      <c r="G69" s="18"/>
      <c r="H69" s="18"/>
      <c r="I69" s="18"/>
      <c r="J69" s="18"/>
      <c r="K69" s="19"/>
      <c r="L69" s="49" t="s">
        <v>193</v>
      </c>
    </row>
    <row r="70" spans="2:12" ht="12.75" customHeight="1">
      <c r="B70" s="158"/>
      <c r="C70" s="16" t="s">
        <v>71</v>
      </c>
      <c r="D70" s="17" t="s">
        <v>15</v>
      </c>
      <c r="E70" s="18"/>
      <c r="F70" s="18"/>
      <c r="G70" s="18"/>
      <c r="H70" s="18"/>
      <c r="I70" s="18"/>
      <c r="J70" s="18"/>
      <c r="K70" s="19"/>
      <c r="L70" s="49" t="s">
        <v>208</v>
      </c>
    </row>
    <row r="71" spans="2:12" ht="12.75" customHeight="1">
      <c r="B71" s="158"/>
      <c r="C71" s="24" t="s">
        <v>72</v>
      </c>
      <c r="D71" s="17" t="s">
        <v>15</v>
      </c>
      <c r="E71" s="18"/>
      <c r="F71" s="18"/>
      <c r="G71" s="18"/>
      <c r="H71" s="18"/>
      <c r="I71" s="18"/>
      <c r="J71" s="18"/>
      <c r="K71" s="19"/>
      <c r="L71" s="49" t="s">
        <v>201</v>
      </c>
    </row>
    <row r="72" spans="2:12" ht="12.75" customHeight="1">
      <c r="B72" s="158"/>
      <c r="C72" s="24" t="s">
        <v>73</v>
      </c>
      <c r="D72" s="17" t="s">
        <v>15</v>
      </c>
      <c r="E72" s="18"/>
      <c r="F72" s="18"/>
      <c r="G72" s="18"/>
      <c r="H72" s="18"/>
      <c r="I72" s="18"/>
      <c r="J72" s="18"/>
      <c r="K72" s="19"/>
      <c r="L72" s="49" t="s">
        <v>208</v>
      </c>
    </row>
    <row r="73" spans="2:12" ht="12.75" customHeight="1">
      <c r="B73" s="158"/>
      <c r="C73" s="24" t="s">
        <v>74</v>
      </c>
      <c r="D73" s="17" t="s">
        <v>15</v>
      </c>
      <c r="E73" s="18"/>
      <c r="F73" s="18"/>
      <c r="G73" s="18"/>
      <c r="H73" s="18"/>
      <c r="I73" s="18"/>
      <c r="J73" s="18"/>
      <c r="K73" s="19"/>
      <c r="L73" s="49" t="s">
        <v>210</v>
      </c>
    </row>
    <row r="74" spans="2:12" ht="12.75" customHeight="1">
      <c r="B74" s="158"/>
      <c r="C74" s="24" t="s">
        <v>75</v>
      </c>
      <c r="D74" s="17" t="s">
        <v>15</v>
      </c>
      <c r="E74" s="18"/>
      <c r="F74" s="18"/>
      <c r="G74" s="18"/>
      <c r="H74" s="18"/>
      <c r="I74" s="18"/>
      <c r="J74" s="18"/>
      <c r="K74" s="19"/>
      <c r="L74" s="49" t="s">
        <v>208</v>
      </c>
    </row>
    <row r="75" spans="2:12" ht="12.75" customHeight="1">
      <c r="B75" s="158"/>
      <c r="C75" s="24" t="s">
        <v>76</v>
      </c>
      <c r="D75" s="17" t="s">
        <v>15</v>
      </c>
      <c r="E75" s="18"/>
      <c r="F75" s="18"/>
      <c r="G75" s="18"/>
      <c r="H75" s="18"/>
      <c r="I75" s="18"/>
      <c r="J75" s="18"/>
      <c r="K75" s="19"/>
      <c r="L75" s="49" t="s">
        <v>205</v>
      </c>
    </row>
    <row r="76" spans="2:12" ht="12.75" hidden="1" customHeight="1">
      <c r="B76" s="158"/>
      <c r="C76" s="24" t="s">
        <v>77</v>
      </c>
      <c r="D76" s="17" t="s">
        <v>15</v>
      </c>
      <c r="E76" s="18"/>
      <c r="F76" s="18"/>
      <c r="G76" s="18"/>
      <c r="H76" s="18"/>
      <c r="I76" s="18"/>
      <c r="J76" s="18"/>
      <c r="K76" s="19"/>
      <c r="L76" s="49" t="s">
        <v>211</v>
      </c>
    </row>
    <row r="77" spans="2:12" ht="12.75" hidden="1" customHeight="1">
      <c r="B77" s="158"/>
      <c r="C77" s="24" t="s">
        <v>78</v>
      </c>
      <c r="D77" s="17" t="s">
        <v>15</v>
      </c>
      <c r="E77" s="18"/>
      <c r="F77" s="18"/>
      <c r="G77" s="18"/>
      <c r="H77" s="18"/>
      <c r="I77" s="18"/>
      <c r="J77" s="18"/>
      <c r="K77" s="19"/>
      <c r="L77" s="49" t="s">
        <v>212</v>
      </c>
    </row>
    <row r="78" spans="2:12" ht="12.75" hidden="1" customHeight="1">
      <c r="B78" s="158"/>
      <c r="C78" s="24" t="s">
        <v>79</v>
      </c>
      <c r="D78" s="17" t="s">
        <v>15</v>
      </c>
      <c r="E78" s="18"/>
      <c r="F78" s="18"/>
      <c r="G78" s="18"/>
      <c r="H78" s="18"/>
      <c r="I78" s="18"/>
      <c r="J78" s="18"/>
      <c r="K78" s="19"/>
      <c r="L78" s="49" t="s">
        <v>206</v>
      </c>
    </row>
    <row r="79" spans="2:12" ht="12.75" hidden="1" customHeight="1">
      <c r="B79" s="158"/>
      <c r="C79" s="24" t="s">
        <v>80</v>
      </c>
      <c r="D79" s="17" t="s">
        <v>15</v>
      </c>
      <c r="E79" s="18"/>
      <c r="F79" s="18"/>
      <c r="G79" s="18"/>
      <c r="H79" s="18"/>
      <c r="I79" s="18"/>
      <c r="J79" s="18"/>
      <c r="K79" s="19"/>
      <c r="L79" s="49" t="s">
        <v>205</v>
      </c>
    </row>
    <row r="80" spans="2:12" ht="12.75" hidden="1" customHeight="1">
      <c r="B80" s="158"/>
      <c r="C80" s="24" t="s">
        <v>81</v>
      </c>
      <c r="D80" s="17" t="s">
        <v>15</v>
      </c>
      <c r="E80" s="18"/>
      <c r="F80" s="18"/>
      <c r="G80" s="18"/>
      <c r="H80" s="18"/>
      <c r="I80" s="18"/>
      <c r="J80" s="18"/>
      <c r="K80" s="19"/>
      <c r="L80" s="49" t="s">
        <v>213</v>
      </c>
    </row>
    <row r="81" spans="2:12" ht="12.75" hidden="1" customHeight="1">
      <c r="B81" s="158"/>
      <c r="C81" s="24" t="s">
        <v>82</v>
      </c>
      <c r="D81" s="17" t="s">
        <v>15</v>
      </c>
      <c r="E81" s="18"/>
      <c r="F81" s="18"/>
      <c r="G81" s="18"/>
      <c r="H81" s="18"/>
      <c r="I81" s="18"/>
      <c r="J81" s="18"/>
      <c r="K81" s="19"/>
      <c r="L81" s="49" t="s">
        <v>195</v>
      </c>
    </row>
    <row r="82" spans="2:12" ht="12.75" hidden="1" customHeight="1">
      <c r="B82" s="158"/>
      <c r="C82" s="24" t="s">
        <v>83</v>
      </c>
      <c r="D82" s="17" t="s">
        <v>15</v>
      </c>
      <c r="E82" s="18"/>
      <c r="F82" s="18"/>
      <c r="G82" s="18"/>
      <c r="H82" s="18"/>
      <c r="I82" s="18"/>
      <c r="J82" s="18"/>
      <c r="K82" s="19"/>
      <c r="L82" s="49" t="s">
        <v>196</v>
      </c>
    </row>
    <row r="83" spans="2:12" ht="12.75" hidden="1" customHeight="1">
      <c r="B83" s="158"/>
      <c r="C83" s="24" t="s">
        <v>84</v>
      </c>
      <c r="D83" s="17" t="s">
        <v>15</v>
      </c>
      <c r="E83" s="18"/>
      <c r="F83" s="18"/>
      <c r="G83" s="18"/>
      <c r="H83" s="18"/>
      <c r="I83" s="18"/>
      <c r="J83" s="18"/>
      <c r="K83" s="19"/>
      <c r="L83" s="49" t="s">
        <v>214</v>
      </c>
    </row>
    <row r="84" spans="2:12" ht="12.75" hidden="1" customHeight="1">
      <c r="B84" s="158"/>
      <c r="C84" s="24" t="s">
        <v>85</v>
      </c>
      <c r="D84" s="17" t="s">
        <v>15</v>
      </c>
      <c r="E84" s="18"/>
      <c r="F84" s="18"/>
      <c r="G84" s="18"/>
      <c r="H84" s="18"/>
      <c r="I84" s="18"/>
      <c r="J84" s="18"/>
      <c r="K84" s="19"/>
      <c r="L84" s="49" t="s">
        <v>207</v>
      </c>
    </row>
    <row r="85" spans="2:12" ht="12.75" hidden="1" customHeight="1">
      <c r="B85" s="158"/>
      <c r="C85" s="24" t="s">
        <v>86</v>
      </c>
      <c r="D85" s="17" t="s">
        <v>15</v>
      </c>
      <c r="E85" s="18"/>
      <c r="F85" s="18"/>
      <c r="G85" s="18"/>
      <c r="H85" s="18"/>
      <c r="I85" s="18"/>
      <c r="J85" s="18"/>
      <c r="K85" s="19"/>
      <c r="L85" s="53" t="s">
        <v>196</v>
      </c>
    </row>
    <row r="86" spans="2:12" ht="12.75" customHeight="1">
      <c r="B86" s="158"/>
      <c r="C86" s="24" t="s">
        <v>87</v>
      </c>
      <c r="D86" s="17" t="s">
        <v>15</v>
      </c>
      <c r="E86" s="18"/>
      <c r="F86" s="18"/>
      <c r="G86" s="18"/>
      <c r="H86" s="18"/>
      <c r="I86" s="18"/>
      <c r="J86" s="18"/>
      <c r="K86" s="19"/>
      <c r="L86" s="52" t="s">
        <v>328</v>
      </c>
    </row>
    <row r="87" spans="2:12" ht="12.75" customHeight="1">
      <c r="B87" s="160"/>
      <c r="C87" s="54" t="s">
        <v>88</v>
      </c>
      <c r="D87" s="55" t="s">
        <v>15</v>
      </c>
      <c r="E87" s="56"/>
      <c r="F87" s="56"/>
      <c r="G87" s="56"/>
      <c r="H87" s="56"/>
      <c r="I87" s="56"/>
      <c r="J87" s="56"/>
      <c r="K87" s="57"/>
      <c r="L87" s="50" t="s">
        <v>329</v>
      </c>
    </row>
    <row r="88" spans="2:12" ht="12.75" customHeight="1">
      <c r="B88" s="178" t="s">
        <v>186</v>
      </c>
      <c r="C88" s="64" t="s">
        <v>89</v>
      </c>
      <c r="D88" s="65" t="s">
        <v>15</v>
      </c>
      <c r="E88" s="66"/>
      <c r="F88" s="66"/>
      <c r="G88" s="66"/>
      <c r="H88" s="66"/>
      <c r="I88" s="66"/>
      <c r="J88" s="66"/>
      <c r="K88" s="67"/>
      <c r="L88" s="48" t="s">
        <v>205</v>
      </c>
    </row>
    <row r="89" spans="2:12" ht="12.75" hidden="1" customHeight="1">
      <c r="B89" s="179"/>
      <c r="C89" s="24" t="s">
        <v>90</v>
      </c>
      <c r="D89" s="17" t="s">
        <v>15</v>
      </c>
      <c r="E89" s="18"/>
      <c r="F89" s="18"/>
      <c r="G89" s="18"/>
      <c r="H89" s="18"/>
      <c r="I89" s="18"/>
      <c r="J89" s="18"/>
      <c r="K89" s="19"/>
      <c r="L89" s="49" t="s">
        <v>205</v>
      </c>
    </row>
    <row r="90" spans="2:12" ht="12.75" hidden="1" customHeight="1">
      <c r="B90" s="179"/>
      <c r="C90" s="16" t="s">
        <v>91</v>
      </c>
      <c r="D90" s="17" t="s">
        <v>15</v>
      </c>
      <c r="E90" s="18"/>
      <c r="F90" s="18"/>
      <c r="G90" s="18"/>
      <c r="H90" s="18"/>
      <c r="I90" s="18"/>
      <c r="J90" s="18"/>
      <c r="K90" s="19"/>
      <c r="L90" s="49" t="s">
        <v>205</v>
      </c>
    </row>
    <row r="91" spans="2:12" ht="12.75" hidden="1" customHeight="1">
      <c r="B91" s="179"/>
      <c r="C91" s="16" t="s">
        <v>92</v>
      </c>
      <c r="D91" s="17" t="s">
        <v>15</v>
      </c>
      <c r="E91" s="18"/>
      <c r="F91" s="18"/>
      <c r="G91" s="18"/>
      <c r="H91" s="18"/>
      <c r="I91" s="18"/>
      <c r="J91" s="18"/>
      <c r="K91" s="19"/>
      <c r="L91" s="49" t="s">
        <v>205</v>
      </c>
    </row>
    <row r="92" spans="2:12" ht="12.75" hidden="1" customHeight="1">
      <c r="B92" s="179"/>
      <c r="C92" s="24" t="s">
        <v>93</v>
      </c>
      <c r="D92" s="17" t="s">
        <v>15</v>
      </c>
      <c r="E92" s="18"/>
      <c r="F92" s="18"/>
      <c r="G92" s="18"/>
      <c r="H92" s="18"/>
      <c r="I92" s="18"/>
      <c r="J92" s="18"/>
      <c r="K92" s="19"/>
      <c r="L92" s="49" t="s">
        <v>205</v>
      </c>
    </row>
    <row r="93" spans="2:12" ht="12.75" hidden="1" customHeight="1">
      <c r="B93" s="179"/>
      <c r="C93" s="24" t="s">
        <v>94</v>
      </c>
      <c r="D93" s="17" t="s">
        <v>15</v>
      </c>
      <c r="E93" s="18"/>
      <c r="F93" s="18"/>
      <c r="G93" s="18"/>
      <c r="H93" s="18"/>
      <c r="I93" s="18"/>
      <c r="J93" s="18"/>
      <c r="K93" s="19"/>
      <c r="L93" s="49" t="s">
        <v>205</v>
      </c>
    </row>
    <row r="94" spans="2:12" ht="12.75" customHeight="1">
      <c r="B94" s="179"/>
      <c r="C94" s="24" t="s">
        <v>95</v>
      </c>
      <c r="D94" s="25" t="s">
        <v>96</v>
      </c>
      <c r="E94" s="18"/>
      <c r="F94" s="18"/>
      <c r="G94" s="18"/>
      <c r="H94" s="18"/>
      <c r="I94" s="18"/>
      <c r="J94" s="18"/>
      <c r="K94" s="19"/>
      <c r="L94" s="49" t="s">
        <v>238</v>
      </c>
    </row>
    <row r="95" spans="2:12" ht="12.75" hidden="1" customHeight="1">
      <c r="B95" s="179"/>
      <c r="C95" s="16" t="s">
        <v>97</v>
      </c>
      <c r="D95" s="17" t="s">
        <v>15</v>
      </c>
      <c r="E95" s="26"/>
      <c r="F95" s="26"/>
      <c r="G95" s="26"/>
      <c r="H95" s="26"/>
      <c r="I95" s="26"/>
      <c r="J95" s="26"/>
      <c r="K95" s="27"/>
      <c r="L95" s="49" t="s">
        <v>205</v>
      </c>
    </row>
    <row r="96" spans="2:12" ht="12.75" hidden="1" customHeight="1">
      <c r="B96" s="179"/>
      <c r="C96" s="16" t="s">
        <v>98</v>
      </c>
      <c r="D96" s="17" t="s">
        <v>15</v>
      </c>
      <c r="E96" s="18"/>
      <c r="F96" s="18"/>
      <c r="G96" s="18"/>
      <c r="H96" s="18"/>
      <c r="I96" s="18"/>
      <c r="J96" s="18"/>
      <c r="K96" s="19"/>
      <c r="L96" s="49" t="s">
        <v>205</v>
      </c>
    </row>
    <row r="97" spans="2:12" ht="12.75" hidden="1" customHeight="1">
      <c r="B97" s="179"/>
      <c r="C97" s="16" t="s">
        <v>99</v>
      </c>
      <c r="D97" s="17" t="s">
        <v>15</v>
      </c>
      <c r="E97" s="18"/>
      <c r="F97" s="18"/>
      <c r="G97" s="18"/>
      <c r="H97" s="18"/>
      <c r="I97" s="18"/>
      <c r="J97" s="18"/>
      <c r="K97" s="19"/>
      <c r="L97" s="49" t="s">
        <v>205</v>
      </c>
    </row>
    <row r="98" spans="2:12" ht="12.75" hidden="1" customHeight="1">
      <c r="B98" s="179"/>
      <c r="C98" s="16" t="s">
        <v>100</v>
      </c>
      <c r="D98" s="17" t="s">
        <v>15</v>
      </c>
      <c r="E98" s="18"/>
      <c r="F98" s="18"/>
      <c r="G98" s="18"/>
      <c r="H98" s="18"/>
      <c r="I98" s="18"/>
      <c r="J98" s="18"/>
      <c r="K98" s="19"/>
      <c r="L98" s="49" t="s">
        <v>205</v>
      </c>
    </row>
    <row r="99" spans="2:12" ht="12.75" hidden="1" customHeight="1">
      <c r="B99" s="179"/>
      <c r="C99" s="16" t="s">
        <v>101</v>
      </c>
      <c r="D99" s="17" t="s">
        <v>15</v>
      </c>
      <c r="E99" s="18"/>
      <c r="F99" s="18"/>
      <c r="G99" s="18"/>
      <c r="H99" s="18"/>
      <c r="I99" s="18"/>
      <c r="J99" s="18"/>
      <c r="K99" s="19"/>
      <c r="L99" s="49" t="s">
        <v>205</v>
      </c>
    </row>
    <row r="100" spans="2:12" ht="12.75" hidden="1" customHeight="1">
      <c r="B100" s="179"/>
      <c r="C100" s="24" t="s">
        <v>102</v>
      </c>
      <c r="D100" s="20" t="s">
        <v>103</v>
      </c>
      <c r="E100" s="26"/>
      <c r="F100" s="26"/>
      <c r="G100" s="26"/>
      <c r="H100" s="26"/>
      <c r="I100" s="26"/>
      <c r="J100" s="26"/>
      <c r="K100" s="29"/>
      <c r="L100" s="49" t="s">
        <v>205</v>
      </c>
    </row>
    <row r="101" spans="2:12" ht="12.75" hidden="1" customHeight="1">
      <c r="B101" s="179"/>
      <c r="C101" s="24" t="s">
        <v>104</v>
      </c>
      <c r="D101" s="17" t="s">
        <v>105</v>
      </c>
      <c r="E101" s="26"/>
      <c r="F101" s="26"/>
      <c r="G101" s="26"/>
      <c r="H101" s="26"/>
      <c r="I101" s="26"/>
      <c r="J101" s="26"/>
      <c r="K101" s="29"/>
      <c r="L101" s="49" t="s">
        <v>205</v>
      </c>
    </row>
    <row r="102" spans="2:12" ht="12.75" hidden="1" customHeight="1">
      <c r="B102" s="179"/>
      <c r="C102" s="24" t="s">
        <v>106</v>
      </c>
      <c r="D102" s="17" t="s">
        <v>107</v>
      </c>
      <c r="E102" s="26"/>
      <c r="F102" s="26"/>
      <c r="G102" s="26"/>
      <c r="H102" s="26"/>
      <c r="I102" s="26"/>
      <c r="J102" s="26"/>
      <c r="K102" s="29"/>
      <c r="L102" s="49" t="s">
        <v>205</v>
      </c>
    </row>
    <row r="103" spans="2:12" ht="12.75" hidden="1" customHeight="1">
      <c r="B103" s="180"/>
      <c r="C103" s="68" t="s">
        <v>108</v>
      </c>
      <c r="D103" s="69" t="s">
        <v>109</v>
      </c>
      <c r="E103" s="70"/>
      <c r="F103" s="70"/>
      <c r="G103" s="70"/>
      <c r="H103" s="70"/>
      <c r="I103" s="70"/>
      <c r="J103" s="70"/>
      <c r="K103" s="71"/>
      <c r="L103" s="53" t="s">
        <v>205</v>
      </c>
    </row>
    <row r="104" spans="2:12" ht="12.75" customHeight="1">
      <c r="B104" s="82" t="s">
        <v>244</v>
      </c>
      <c r="C104" s="83" t="s">
        <v>110</v>
      </c>
      <c r="D104" s="84" t="s">
        <v>15</v>
      </c>
      <c r="E104" s="78"/>
      <c r="F104" s="78"/>
      <c r="G104" s="78"/>
      <c r="H104" s="78"/>
      <c r="I104" s="78"/>
      <c r="J104" s="78"/>
      <c r="K104" s="79"/>
      <c r="L104" s="51" t="s">
        <v>257</v>
      </c>
    </row>
    <row r="105" spans="2:12" ht="12.75" customHeight="1">
      <c r="B105" s="175" t="s">
        <v>265</v>
      </c>
      <c r="C105" s="58" t="s">
        <v>111</v>
      </c>
      <c r="D105" s="59" t="s">
        <v>15</v>
      </c>
      <c r="E105" s="62"/>
      <c r="F105" s="62"/>
      <c r="G105" s="62"/>
      <c r="H105" s="62"/>
      <c r="I105" s="62"/>
      <c r="J105" s="62"/>
      <c r="K105" s="63"/>
      <c r="L105" s="52" t="s">
        <v>266</v>
      </c>
    </row>
    <row r="106" spans="2:12" ht="12.75" customHeight="1">
      <c r="B106" s="176"/>
      <c r="C106" s="32" t="s">
        <v>112</v>
      </c>
      <c r="D106" s="33" t="s">
        <v>15</v>
      </c>
      <c r="E106" s="18"/>
      <c r="F106" s="18"/>
      <c r="G106" s="18"/>
      <c r="H106" s="18"/>
      <c r="I106" s="18"/>
      <c r="J106" s="18"/>
      <c r="K106" s="19"/>
      <c r="L106" s="49" t="s">
        <v>267</v>
      </c>
    </row>
    <row r="107" spans="2:12" ht="12.75" customHeight="1">
      <c r="B107" s="176"/>
      <c r="C107" s="32" t="s">
        <v>113</v>
      </c>
      <c r="D107" s="33" t="s">
        <v>15</v>
      </c>
      <c r="E107" s="18"/>
      <c r="F107" s="18"/>
      <c r="G107" s="18"/>
      <c r="H107" s="18"/>
      <c r="I107" s="18"/>
      <c r="J107" s="18"/>
      <c r="K107" s="19"/>
      <c r="L107" s="49" t="s">
        <v>268</v>
      </c>
    </row>
    <row r="108" spans="2:12" ht="12.75" customHeight="1">
      <c r="B108" s="177"/>
      <c r="C108" s="45" t="s">
        <v>114</v>
      </c>
      <c r="D108" s="46" t="s">
        <v>15</v>
      </c>
      <c r="E108" s="26"/>
      <c r="F108" s="26"/>
      <c r="G108" s="26"/>
      <c r="H108" s="26"/>
      <c r="I108" s="26"/>
      <c r="J108" s="26"/>
      <c r="K108" s="27"/>
      <c r="L108" s="50" t="s">
        <v>270</v>
      </c>
    </row>
    <row r="109" spans="2:12" ht="54.75" customHeight="1">
      <c r="B109" s="152" t="s">
        <v>115</v>
      </c>
      <c r="C109" s="153"/>
      <c r="D109" s="153"/>
      <c r="E109" s="35"/>
      <c r="F109" s="35"/>
      <c r="G109" s="35"/>
      <c r="H109" s="35"/>
      <c r="I109" s="36"/>
      <c r="J109" s="36"/>
      <c r="K109" s="37"/>
      <c r="L109" s="51"/>
    </row>
  </sheetData>
  <mergeCells count="26">
    <mergeCell ref="L3:L10"/>
    <mergeCell ref="B88:B103"/>
    <mergeCell ref="B23:B25"/>
    <mergeCell ref="B55:B59"/>
    <mergeCell ref="B109:D109"/>
    <mergeCell ref="B3:C3"/>
    <mergeCell ref="B4:C4"/>
    <mergeCell ref="B5:C5"/>
    <mergeCell ref="B6:C6"/>
    <mergeCell ref="B7:C7"/>
    <mergeCell ref="B8:C8"/>
    <mergeCell ref="B9:C9"/>
    <mergeCell ref="B12:B22"/>
    <mergeCell ref="B27:B53"/>
    <mergeCell ref="B105:B108"/>
    <mergeCell ref="B60:B87"/>
    <mergeCell ref="B10:C10"/>
    <mergeCell ref="B11:C11"/>
    <mergeCell ref="E1:F1"/>
    <mergeCell ref="E4:K4"/>
    <mergeCell ref="E5:K5"/>
    <mergeCell ref="I7:I10"/>
    <mergeCell ref="J7:J10"/>
    <mergeCell ref="K7:K10"/>
    <mergeCell ref="E3:K3"/>
    <mergeCell ref="E6:K6"/>
  </mergeCells>
  <phoneticPr fontId="3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28</vt:i4>
      </vt:variant>
    </vt:vector>
  </HeadingPairs>
  <TitlesOfParts>
    <vt:vector size="58" baseType="lpstr">
      <vt:lpstr>備讃瀬戸1上層</vt:lpstr>
      <vt:lpstr>備讃瀬戸1底層</vt:lpstr>
      <vt:lpstr>備讃瀬戸2上層</vt:lpstr>
      <vt:lpstr>備讃瀬戸2中層</vt:lpstr>
      <vt:lpstr>備讃瀬戸2下層</vt:lpstr>
      <vt:lpstr>備讃瀬戸2底層</vt:lpstr>
      <vt:lpstr>備讃瀬戸2全層</vt:lpstr>
      <vt:lpstr>備讃瀬戸3上層</vt:lpstr>
      <vt:lpstr>備讃瀬戸3中層</vt:lpstr>
      <vt:lpstr>備讃瀬戸3下層</vt:lpstr>
      <vt:lpstr>備讃瀬戸3底層</vt:lpstr>
      <vt:lpstr>備讃瀬戸3全層</vt:lpstr>
      <vt:lpstr>備讃瀬戸4上層</vt:lpstr>
      <vt:lpstr>備讃瀬戸4中層</vt:lpstr>
      <vt:lpstr>備讃瀬戸4下層</vt:lpstr>
      <vt:lpstr>備讃瀬戸4全層</vt:lpstr>
      <vt:lpstr>備讃瀬戸12上層</vt:lpstr>
      <vt:lpstr>備讃瀬戸12中層</vt:lpstr>
      <vt:lpstr>備讃瀬戸12下層</vt:lpstr>
      <vt:lpstr>備讃瀬戸12底層</vt:lpstr>
      <vt:lpstr>備讃瀬戸12全層</vt:lpstr>
      <vt:lpstr>燧灘北西部60上層</vt:lpstr>
      <vt:lpstr>燧灘北西部60中層</vt:lpstr>
      <vt:lpstr>燧灘北西部60下層</vt:lpstr>
      <vt:lpstr>燧灘北西部60底層</vt:lpstr>
      <vt:lpstr>燧灘北西部60全層</vt:lpstr>
      <vt:lpstr>燧灘北西部65上層</vt:lpstr>
      <vt:lpstr>燧灘北西部65底層</vt:lpstr>
      <vt:lpstr>備讃瀬戸13上層</vt:lpstr>
      <vt:lpstr>備讃瀬戸13底層</vt:lpstr>
      <vt:lpstr>備讃瀬戸12下層!Print_Titles</vt:lpstr>
      <vt:lpstr>備讃瀬戸12上層!Print_Titles</vt:lpstr>
      <vt:lpstr>備讃瀬戸12全層!Print_Titles</vt:lpstr>
      <vt:lpstr>備讃瀬戸12中層!Print_Titles</vt:lpstr>
      <vt:lpstr>備讃瀬戸12底層!Print_Titles</vt:lpstr>
      <vt:lpstr>備讃瀬戸1上層!Print_Titles</vt:lpstr>
      <vt:lpstr>備讃瀬戸1底層!Print_Titles</vt:lpstr>
      <vt:lpstr>備讃瀬戸2下層!Print_Titles</vt:lpstr>
      <vt:lpstr>備讃瀬戸2上層!Print_Titles</vt:lpstr>
      <vt:lpstr>備讃瀬戸2全層!Print_Titles</vt:lpstr>
      <vt:lpstr>備讃瀬戸2中層!Print_Titles</vt:lpstr>
      <vt:lpstr>備讃瀬戸2底層!Print_Titles</vt:lpstr>
      <vt:lpstr>備讃瀬戸3下層!Print_Titles</vt:lpstr>
      <vt:lpstr>備讃瀬戸3上層!Print_Titles</vt:lpstr>
      <vt:lpstr>備讃瀬戸3全層!Print_Titles</vt:lpstr>
      <vt:lpstr>備讃瀬戸3中層!Print_Titles</vt:lpstr>
      <vt:lpstr>備讃瀬戸3底層!Print_Titles</vt:lpstr>
      <vt:lpstr>備讃瀬戸4下層!Print_Titles</vt:lpstr>
      <vt:lpstr>備讃瀬戸4上層!Print_Titles</vt:lpstr>
      <vt:lpstr>備讃瀬戸4全層!Print_Titles</vt:lpstr>
      <vt:lpstr>備讃瀬戸4中層!Print_Titles</vt:lpstr>
      <vt:lpstr>燧灘北西部60下層!Print_Titles</vt:lpstr>
      <vt:lpstr>燧灘北西部60上層!Print_Titles</vt:lpstr>
      <vt:lpstr>燧灘北西部60全層!Print_Titles</vt:lpstr>
      <vt:lpstr>燧灘北西部60中層!Print_Titles</vt:lpstr>
      <vt:lpstr>燧灘北西部60底層!Print_Titles</vt:lpstr>
      <vt:lpstr>燧灘北西部65上層!Print_Titles</vt:lpstr>
      <vt:lpstr>燧灘北西部65底層!Print_Titles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2020-02-17T08:00:18Z</cp:lastPrinted>
  <dcterms:created xsi:type="dcterms:W3CDTF">2018-04-10T07:00:53Z</dcterms:created>
  <dcterms:modified xsi:type="dcterms:W3CDTF">2026-10-01T01:13:17Z</dcterms:modified>
</cp:coreProperties>
</file>